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lant" sheetId="1" r:id="rId1"/>
    <sheet name="cpp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<sst xmlns="http://schemas.openxmlformats.org/spreadsheetml/2006/main" count="303" uniqueCount="292">
  <si>
    <t>Judetul:  Caras-Severin</t>
  </si>
  <si>
    <t>Forma de proprietate:    27</t>
  </si>
  <si>
    <t>Capital privat autohton (stat&gt;=50%)</t>
  </si>
  <si>
    <t>Localitatea:  RESITA</t>
  </si>
  <si>
    <t>Activitatea preponderenta: Fabr. de echip. pt. prod. si utiliz. energ. mecanice</t>
  </si>
  <si>
    <t>Telefon:  0255 217111</t>
  </si>
  <si>
    <t>Cod CAEN: 291</t>
  </si>
  <si>
    <t>Numarul din Registrul Comertului:   J/11/4/12.02.1991</t>
  </si>
  <si>
    <t>Cod fiscal: 1056654</t>
  </si>
  <si>
    <t xml:space="preserve">BILANT </t>
  </si>
  <si>
    <t>intocmit la data de 31 decembrie 2003</t>
  </si>
  <si>
    <t>Nr. Rd.</t>
  </si>
  <si>
    <t>Sold la:</t>
  </si>
  <si>
    <t>Inceputul anului</t>
  </si>
  <si>
    <t>Sfarsitul anului</t>
  </si>
  <si>
    <t>- mii lei -</t>
  </si>
  <si>
    <t>A</t>
  </si>
  <si>
    <t>B</t>
  </si>
  <si>
    <t>A. ACTIVE IMOBILIZATE</t>
  </si>
  <si>
    <t>I. IMOBILIZARI NECORPORALE</t>
  </si>
  <si>
    <t>CC2</t>
  </si>
  <si>
    <r>
      <t xml:space="preserve">Cheltuieli de constituire  </t>
    </r>
    <r>
      <rPr>
        <sz val="8"/>
        <rFont val="Arial"/>
        <family val="2"/>
      </rPr>
      <t xml:space="preserve"> (ct.201 - 2801)</t>
    </r>
  </si>
  <si>
    <t>CD2</t>
  </si>
  <si>
    <r>
      <t xml:space="preserve">Cheltuieli de dezvoltare  </t>
    </r>
    <r>
      <rPr>
        <sz val="8"/>
        <rFont val="Arial"/>
        <family val="2"/>
      </rPr>
      <t>(ct.203-2803-2903)</t>
    </r>
  </si>
  <si>
    <t>CBL</t>
  </si>
  <si>
    <r>
      <t xml:space="preserve">Concesiuni, brevete, licente, marci, etc.   </t>
    </r>
    <r>
      <rPr>
        <sz val="8"/>
        <rFont val="Arial"/>
        <family val="2"/>
      </rPr>
      <t xml:space="preserve">(2051+2052+208-2805-2808-2905-2908)   </t>
    </r>
    <r>
      <rPr>
        <sz val="10"/>
        <rFont val="Arial"/>
        <family val="0"/>
      </rPr>
      <t xml:space="preserve">                                </t>
    </r>
  </si>
  <si>
    <t>FC</t>
  </si>
  <si>
    <r>
      <t xml:space="preserve">Fond comercial </t>
    </r>
    <r>
      <rPr>
        <sz val="8"/>
        <rFont val="Arial"/>
        <family val="2"/>
      </rPr>
      <t>(ct.2071-2807-2907-2075)</t>
    </r>
  </si>
  <si>
    <t>AINC</t>
  </si>
  <si>
    <r>
      <t xml:space="preserve">Avansuri si imobilizari necorporale in curs  </t>
    </r>
    <r>
      <rPr>
        <sz val="8"/>
        <rFont val="Arial"/>
        <family val="2"/>
      </rPr>
      <t>(ct.233+234-2933)</t>
    </r>
  </si>
  <si>
    <t xml:space="preserve">TOTAL: (rd. 01 la 05)                            </t>
  </si>
  <si>
    <t>II. IMOBILIZARI CORPORALE</t>
  </si>
  <si>
    <t>TC2</t>
  </si>
  <si>
    <r>
      <t xml:space="preserve">Terenuri si constructii  </t>
    </r>
    <r>
      <rPr>
        <sz val="8"/>
        <rFont val="Arial"/>
        <family val="2"/>
      </rPr>
      <t>(211+212-2811-2812-2911-2912)</t>
    </r>
  </si>
  <si>
    <t>ITM</t>
  </si>
  <si>
    <r>
      <t xml:space="preserve">Instalatii tehnice si masini </t>
    </r>
    <r>
      <rPr>
        <sz val="8"/>
        <rFont val="Arial"/>
        <family val="2"/>
      </rPr>
      <t>(ct.213-2813-2913)</t>
    </r>
  </si>
  <si>
    <t>AIUM</t>
  </si>
  <si>
    <r>
      <t xml:space="preserve">Alte instalatii, utilaje si mobilier </t>
    </r>
    <r>
      <rPr>
        <sz val="8"/>
        <rFont val="Arial"/>
        <family val="2"/>
      </rPr>
      <t>(ct.214-2814-2914)</t>
    </r>
  </si>
  <si>
    <t>AIMC</t>
  </si>
  <si>
    <r>
      <t xml:space="preserve">Avansuri si imobilizari corporale in curs  </t>
    </r>
    <r>
      <rPr>
        <sz val="8"/>
        <rFont val="Arial"/>
        <family val="2"/>
      </rPr>
      <t xml:space="preserve">(ct.231+232-2931)    </t>
    </r>
    <r>
      <rPr>
        <sz val="10"/>
        <rFont val="Arial"/>
        <family val="0"/>
      </rPr>
      <t xml:space="preserve">  </t>
    </r>
  </si>
  <si>
    <r>
      <t xml:space="preserve">TOTAL: </t>
    </r>
    <r>
      <rPr>
        <b/>
        <sz val="8"/>
        <rFont val="Arial"/>
        <family val="2"/>
      </rPr>
      <t xml:space="preserve">(rd. 07 la 10) </t>
    </r>
    <r>
      <rPr>
        <b/>
        <sz val="10"/>
        <rFont val="Arial"/>
        <family val="2"/>
      </rPr>
      <t xml:space="preserve">                           </t>
    </r>
  </si>
  <si>
    <t>III. IMOBILIZARI FINANCIARE</t>
  </si>
  <si>
    <t>TPG</t>
  </si>
  <si>
    <r>
      <t xml:space="preserve">Titluri de participare detinute la societatile din cadrul grupului     </t>
    </r>
    <r>
      <rPr>
        <sz val="8"/>
        <rFont val="Arial"/>
        <family val="2"/>
      </rPr>
      <t>(ct261-2961)</t>
    </r>
  </si>
  <si>
    <t>CSG</t>
  </si>
  <si>
    <r>
      <t xml:space="preserve">Creante asupra societatilor din cadrul grupului  </t>
    </r>
    <r>
      <rPr>
        <sz val="8"/>
        <rFont val="Arial"/>
        <family val="2"/>
      </rPr>
      <t>(ct.267+2672-2965)</t>
    </r>
  </si>
  <si>
    <t>TIP</t>
  </si>
  <si>
    <r>
      <t xml:space="preserve">Titluri sub forma de interese de participare            </t>
    </r>
    <r>
      <rPr>
        <sz val="8"/>
        <rFont val="Arial"/>
        <family val="2"/>
      </rPr>
      <t xml:space="preserve">    (ct.263-2963)</t>
    </r>
  </si>
  <si>
    <t>CIP</t>
  </si>
  <si>
    <r>
      <t xml:space="preserve">Creante din interese de participare  </t>
    </r>
    <r>
      <rPr>
        <sz val="8"/>
        <rFont val="Arial"/>
        <family val="2"/>
      </rPr>
      <t xml:space="preserve"> (ct.2675+2676-2967)    </t>
    </r>
    <r>
      <rPr>
        <sz val="10"/>
        <rFont val="Arial"/>
        <family val="0"/>
      </rPr>
      <t xml:space="preserve">     </t>
    </r>
  </si>
  <si>
    <t>TDI</t>
  </si>
  <si>
    <r>
      <t xml:space="preserve">Titluri detinute ca imobilizari   </t>
    </r>
    <r>
      <rPr>
        <sz val="8"/>
        <rFont val="Arial"/>
        <family val="2"/>
      </rPr>
      <t xml:space="preserve">(ct262+264+265-6962-2964)      </t>
    </r>
    <r>
      <rPr>
        <sz val="10"/>
        <rFont val="Arial"/>
        <family val="0"/>
      </rPr>
      <t xml:space="preserve">                  </t>
    </r>
  </si>
  <si>
    <t>ACF</t>
  </si>
  <si>
    <r>
      <t xml:space="preserve">Alte creante  </t>
    </r>
    <r>
      <rPr>
        <sz val="8"/>
        <rFont val="Arial"/>
        <family val="2"/>
      </rPr>
      <t>(ct.2673+2674+2678+2679-2966-2969)</t>
    </r>
  </si>
  <si>
    <t>AP2</t>
  </si>
  <si>
    <r>
      <t xml:space="preserve">Actiuni proprii     </t>
    </r>
    <r>
      <rPr>
        <sz val="8"/>
        <rFont val="Arial"/>
        <family val="2"/>
      </rPr>
      <t>(ct.2677-2968)</t>
    </r>
  </si>
  <si>
    <t xml:space="preserve">TOTAL: (rd. 12 la 18)                            </t>
  </si>
  <si>
    <t>ACTIVE IMOBILIZATE - TOTAL  (rd. 6 + 11+19)</t>
  </si>
  <si>
    <t>B. ACTIVE CIRCULANTE</t>
  </si>
  <si>
    <t>I. STOCURI</t>
  </si>
  <si>
    <t>MPC</t>
  </si>
  <si>
    <r>
      <t xml:space="preserve">Materii prime si materiale consumabile  </t>
    </r>
    <r>
      <rPr>
        <sz val="8"/>
        <rFont val="Arial"/>
        <family val="2"/>
      </rPr>
      <t>(ct.301+302+303+/-308+351+358+381+/-388-391-3921-3922-3951-3958-398)</t>
    </r>
  </si>
  <si>
    <t>PIC</t>
  </si>
  <si>
    <r>
      <t xml:space="preserve">Productia in curs de executie </t>
    </r>
    <r>
      <rPr>
        <sz val="8"/>
        <rFont val="Arial"/>
        <family val="2"/>
      </rPr>
      <t>(ct.331+332+341+/-3481+3541-393-3941-3952)</t>
    </r>
  </si>
  <si>
    <t>PFM</t>
  </si>
  <si>
    <r>
      <t xml:space="preserve">Produse finite si marfuri   </t>
    </r>
    <r>
      <rPr>
        <sz val="8"/>
        <rFont val="Arial"/>
        <family val="2"/>
      </rPr>
      <t>(ct.345+346+/-3485+/-3486+3545+3546+356+357+361+/-368+371+/-378-3945-3946-3953-3954-3956-3957-396-397-4428)</t>
    </r>
  </si>
  <si>
    <t>ACS</t>
  </si>
  <si>
    <r>
      <t xml:space="preserve">Avansuri pentru cumparari de stocuri </t>
    </r>
    <r>
      <rPr>
        <sz val="8"/>
        <rFont val="Arial"/>
        <family val="2"/>
      </rPr>
      <t>(ct.4091)</t>
    </r>
  </si>
  <si>
    <r>
      <t>TOTAL:</t>
    </r>
    <r>
      <rPr>
        <b/>
        <sz val="8"/>
        <rFont val="Arial"/>
        <family val="2"/>
      </rPr>
      <t xml:space="preserve"> (rd. 21 la 24)       </t>
    </r>
    <r>
      <rPr>
        <b/>
        <sz val="10"/>
        <rFont val="Arial"/>
        <family val="2"/>
      </rPr>
      <t xml:space="preserve">                     </t>
    </r>
  </si>
  <si>
    <t>II. CREANTE</t>
  </si>
  <si>
    <t>CC4</t>
  </si>
  <si>
    <r>
      <t xml:space="preserve">Creante comerciale   </t>
    </r>
    <r>
      <rPr>
        <sz val="8"/>
        <rFont val="Arial"/>
        <family val="2"/>
      </rPr>
      <t>(ct.4092+4111+4118+413+418-491)</t>
    </r>
  </si>
  <si>
    <t>SIG</t>
  </si>
  <si>
    <r>
      <t xml:space="preserve">Sume de incasat de la societatile din cadrul  grupului </t>
    </r>
    <r>
      <rPr>
        <sz val="8"/>
        <rFont val="Arial"/>
        <family val="2"/>
      </rPr>
      <t>(ct.4511+4518-4951)</t>
    </r>
  </si>
  <si>
    <t>SIP</t>
  </si>
  <si>
    <r>
      <t xml:space="preserve">Sume de incasat din interese de participare  </t>
    </r>
    <r>
      <rPr>
        <sz val="8"/>
        <rFont val="Arial"/>
        <family val="2"/>
      </rPr>
      <t>(ct.4521+4528-4952)</t>
    </r>
  </si>
  <si>
    <t>AC4</t>
  </si>
  <si>
    <r>
      <t xml:space="preserve">Alte creante </t>
    </r>
    <r>
      <rPr>
        <sz val="8"/>
        <rFont val="Arial"/>
        <family val="2"/>
      </rPr>
      <t>(ct.425+4282+431+437 +4382+441+4424 +4428+444+445+446+447+4482+4582+461+473-496+5187)</t>
    </r>
  </si>
  <si>
    <t>CCS</t>
  </si>
  <si>
    <r>
      <t xml:space="preserve">Creante privind capitalul subscris si nevarsat </t>
    </r>
    <r>
      <rPr>
        <sz val="8"/>
        <rFont val="Arial"/>
        <family val="2"/>
      </rPr>
      <t>(ct.456-4953)</t>
    </r>
  </si>
  <si>
    <r>
      <t xml:space="preserve">TOTAL: </t>
    </r>
    <r>
      <rPr>
        <b/>
        <sz val="8"/>
        <rFont val="Arial"/>
        <family val="2"/>
      </rPr>
      <t xml:space="preserve">(rd. 26 la 30)    </t>
    </r>
    <r>
      <rPr>
        <b/>
        <sz val="10"/>
        <rFont val="Arial"/>
        <family val="2"/>
      </rPr>
      <t xml:space="preserve">                        </t>
    </r>
  </si>
  <si>
    <t>III. INVESTITII FINANCIARE PE TERMEN SCURT</t>
  </si>
  <si>
    <t>TPGS</t>
  </si>
  <si>
    <r>
      <t xml:space="preserve">Titluri de participare detinute la societatile din cadrul grupului   </t>
    </r>
    <r>
      <rPr>
        <sz val="8"/>
        <rFont val="Arial"/>
        <family val="2"/>
      </rPr>
      <t>(ct.501-591)</t>
    </r>
  </si>
  <si>
    <t>APS</t>
  </si>
  <si>
    <r>
      <t xml:space="preserve">Actiuni proprii   </t>
    </r>
    <r>
      <rPr>
        <sz val="8"/>
        <rFont val="Arial"/>
        <family val="2"/>
      </rPr>
      <t>(ct.502-592)</t>
    </r>
  </si>
  <si>
    <t>AIFS</t>
  </si>
  <si>
    <r>
      <t xml:space="preserve">Alte investitii financiare pe termen scurt   </t>
    </r>
    <r>
      <rPr>
        <sz val="8"/>
        <rFont val="Arial"/>
        <family val="2"/>
      </rPr>
      <t>(ct.5031+5032+505+506+508-593-595-596-598+5113+5114)</t>
    </r>
  </si>
  <si>
    <t xml:space="preserve">TOTAL: (rd. 32 la 34)                            </t>
  </si>
  <si>
    <t xml:space="preserve">IV. CASA SI CONTURI LA BANCI                            </t>
  </si>
  <si>
    <t>CCB</t>
  </si>
  <si>
    <r>
      <t xml:space="preserve">Casa si conturi de banci </t>
    </r>
    <r>
      <rPr>
        <sz val="8"/>
        <rFont val="Arial"/>
        <family val="2"/>
      </rPr>
      <t>(ct.5112+5121+5124+5125 + 5311 +5314+5321+5323+5328+5411+5412+542)</t>
    </r>
  </si>
  <si>
    <r>
      <t xml:space="preserve">ACTIVE CIRCULANTE - TOTAL  </t>
    </r>
    <r>
      <rPr>
        <b/>
        <sz val="8"/>
        <rFont val="Arial"/>
        <family val="2"/>
      </rPr>
      <t>(rd. 25+31+35+36)</t>
    </r>
  </si>
  <si>
    <t xml:space="preserve">C. CHELTUIELI IN AVANS                                 </t>
  </si>
  <si>
    <t>CEA</t>
  </si>
  <si>
    <r>
      <t xml:space="preserve">Cheltuieli efectuate in avans </t>
    </r>
    <r>
      <rPr>
        <sz val="8"/>
        <rFont val="Arial"/>
        <family val="2"/>
      </rPr>
      <t>(ct.471)</t>
    </r>
  </si>
  <si>
    <t>D. DATORII CE TREBUIE PLATITE INTR-O PERIOADA DE UN AN</t>
  </si>
  <si>
    <t>IEO</t>
  </si>
  <si>
    <r>
      <t xml:space="preserve">Imprumuturi din emisiuni de obligatiuni  </t>
    </r>
    <r>
      <rPr>
        <sz val="8"/>
        <rFont val="Arial"/>
        <family val="2"/>
      </rPr>
      <t>(ct.1614+1615+1617+1618+1681-169)</t>
    </r>
  </si>
  <si>
    <t>SDIC</t>
  </si>
  <si>
    <r>
      <t xml:space="preserve">Sume datorate institutiilor de credit </t>
    </r>
    <r>
      <rPr>
        <sz val="8"/>
        <rFont val="Arial"/>
        <family val="2"/>
      </rPr>
      <t xml:space="preserve"> (ct.1621+1622 +1624+1625+1627+168+5191+5192+5198)</t>
    </r>
  </si>
  <si>
    <t>AICC</t>
  </si>
  <si>
    <r>
      <t xml:space="preserve">Avansuri incasate in contul comenzilor </t>
    </r>
    <r>
      <rPr>
        <sz val="8"/>
        <rFont val="Arial"/>
        <family val="2"/>
      </rPr>
      <t>(ct.419)</t>
    </r>
  </si>
  <si>
    <t>DC4</t>
  </si>
  <si>
    <r>
      <t xml:space="preserve">Datorii comerciale    </t>
    </r>
    <r>
      <rPr>
        <sz val="8"/>
        <rFont val="Arial"/>
        <family val="2"/>
      </rPr>
      <t>(ct.401+404+408)</t>
    </r>
  </si>
  <si>
    <t>ECP</t>
  </si>
  <si>
    <r>
      <t xml:space="preserve">Efecte de comert de platit   </t>
    </r>
    <r>
      <rPr>
        <sz val="8"/>
        <rFont val="Arial"/>
        <family val="2"/>
      </rPr>
      <t>(ct.403+405)</t>
    </r>
  </si>
  <si>
    <t>SDSG</t>
  </si>
  <si>
    <r>
      <t xml:space="preserve">Sume datorate societatilor din cadrul grupului  </t>
    </r>
    <r>
      <rPr>
        <sz val="8"/>
        <rFont val="Arial"/>
        <family val="2"/>
      </rPr>
      <t>(ct.1662+1686+2692+4521+4528)</t>
    </r>
  </si>
  <si>
    <t>SDIP</t>
  </si>
  <si>
    <t>Sume datorateprivind interese de participare</t>
  </si>
  <si>
    <t>AD4</t>
  </si>
  <si>
    <t>Alte datorii, inclusiv datorii fiscale si alte datorii pentru asigurarile sociale (ct.1623+1626+167+2698 +421 +423+424+426+427+4281+431+437+4381+441+4423+4428+444+446+447+4481+4551+ 4558+456+457+4581+462+473+509+5186+5193+5194+5195+5196+5197)</t>
  </si>
  <si>
    <r>
      <t xml:space="preserve">TOTAL: </t>
    </r>
    <r>
      <rPr>
        <b/>
        <sz val="8"/>
        <rFont val="Arial"/>
        <family val="2"/>
      </rPr>
      <t xml:space="preserve">(rd. 39 la 46)          </t>
    </r>
    <r>
      <rPr>
        <b/>
        <sz val="10"/>
        <rFont val="Arial"/>
        <family val="2"/>
      </rPr>
      <t xml:space="preserve">                  </t>
    </r>
  </si>
  <si>
    <r>
      <t xml:space="preserve">E. ACTIVE CIRCULANTE, RESPECTIV DATORII CURENTE NETE   </t>
    </r>
    <r>
      <rPr>
        <b/>
        <sz val="8"/>
        <rFont val="Arial"/>
        <family val="2"/>
      </rPr>
      <t>(rd. 37+38-47-62)</t>
    </r>
  </si>
  <si>
    <r>
      <t xml:space="preserve">F. TOTAL ACTIVE MINUS DATORII CURENTE          </t>
    </r>
    <r>
      <rPr>
        <b/>
        <sz val="8"/>
        <rFont val="Arial"/>
        <family val="2"/>
      </rPr>
      <t>(rd. 20+48)</t>
    </r>
  </si>
  <si>
    <t>G. DATORII CE TREBUIE PLATITE INTR-O PERIOADA MAI MARE DE UN AN</t>
  </si>
  <si>
    <t>IEOL</t>
  </si>
  <si>
    <r>
      <t xml:space="preserve">imprumuturi din emisiuni de obligatiuni </t>
    </r>
    <r>
      <rPr>
        <sz val="8"/>
        <rFont val="Arial"/>
        <family val="2"/>
      </rPr>
      <t>(ct.1614+1615+1618+1681-169)</t>
    </r>
  </si>
  <si>
    <t>SICL</t>
  </si>
  <si>
    <r>
      <t xml:space="preserve">Sume datorate institutiilor de credit </t>
    </r>
    <r>
      <rPr>
        <sz val="8"/>
        <rFont val="Arial"/>
        <family val="2"/>
      </rPr>
      <t>(ct.1621+1622+ 1624+1625+1627+1682+5191+5192+5198)</t>
    </r>
  </si>
  <si>
    <t>AICL</t>
  </si>
  <si>
    <t>DCL</t>
  </si>
  <si>
    <r>
      <t xml:space="preserve">Datorii comerciale </t>
    </r>
    <r>
      <rPr>
        <sz val="8"/>
        <rFont val="Arial"/>
        <family val="2"/>
      </rPr>
      <t>(ct.401+404+408)</t>
    </r>
  </si>
  <si>
    <t>ECPL</t>
  </si>
  <si>
    <t>SDGL</t>
  </si>
  <si>
    <r>
      <t xml:space="preserve">Sume datorate societatilor din cadrul grupului </t>
    </r>
    <r>
      <rPr>
        <sz val="8"/>
        <rFont val="Arial"/>
        <family val="2"/>
      </rPr>
      <t xml:space="preserve"> (ct.1662+1686+2692+4521+4528)</t>
    </r>
  </si>
  <si>
    <t>SIPL</t>
  </si>
  <si>
    <r>
      <t xml:space="preserve">Sume datorate privind interesele de participare  </t>
    </r>
    <r>
      <rPr>
        <sz val="8"/>
        <rFont val="Arial"/>
        <family val="2"/>
      </rPr>
      <t>(ct.1662+1686+2692+4521+4528)</t>
    </r>
  </si>
  <si>
    <t>ADL</t>
  </si>
  <si>
    <r>
      <t xml:space="preserve">Alte datorii, inclusiv datorii fiscale si alte datorii pentru asigurarile sociale </t>
    </r>
    <r>
      <rPr>
        <sz val="8"/>
        <rFont val="Arial"/>
        <family val="2"/>
      </rPr>
      <t>(ct.1623+1626+167+2698 +421 +423+424+426+427+4281+431+437+4381+441+4423+4428+444+446+447+4481+4551+4558+456+457+4581+462+473+509+5186+5193+5194+5195+5196+5197)</t>
    </r>
  </si>
  <si>
    <r>
      <t xml:space="preserve">TOTAL: </t>
    </r>
    <r>
      <rPr>
        <b/>
        <sz val="8"/>
        <rFont val="Arial"/>
        <family val="2"/>
      </rPr>
      <t xml:space="preserve">(rd. 50 la 57)                </t>
    </r>
    <r>
      <rPr>
        <b/>
        <sz val="10"/>
        <rFont val="Arial"/>
        <family val="2"/>
      </rPr>
      <t xml:space="preserve">            </t>
    </r>
  </si>
  <si>
    <t>H. PROVIZIOANE PENTRU RISCURI SI CHELTUIELI</t>
  </si>
  <si>
    <t>PPOS</t>
  </si>
  <si>
    <t>Provizioane pentru pensii si alte obligatii similare</t>
  </si>
  <si>
    <t>AP15</t>
  </si>
  <si>
    <r>
      <t xml:space="preserve">Alte provizioane   </t>
    </r>
    <r>
      <rPr>
        <sz val="8"/>
        <rFont val="Arial"/>
        <family val="2"/>
      </rPr>
      <t>(ct.151)</t>
    </r>
  </si>
  <si>
    <r>
      <t xml:space="preserve">TOTAL PROVIZIOANE: </t>
    </r>
    <r>
      <rPr>
        <sz val="8"/>
        <rFont val="Arial"/>
        <family val="2"/>
      </rPr>
      <t xml:space="preserve">(rd. 59 + 60)                 </t>
    </r>
  </si>
  <si>
    <t xml:space="preserve">I. VENITURI IN AVANS                                        </t>
  </si>
  <si>
    <t>VRA</t>
  </si>
  <si>
    <r>
      <t xml:space="preserve">Venituri realizate in avans </t>
    </r>
    <r>
      <rPr>
        <sz val="8"/>
        <rFont val="Arial"/>
        <family val="2"/>
      </rPr>
      <t>(ct. 131+472)</t>
    </r>
  </si>
  <si>
    <r>
      <t xml:space="preserve">ACTIV NET </t>
    </r>
    <r>
      <rPr>
        <b/>
        <sz val="8"/>
        <rFont val="Arial"/>
        <family val="2"/>
      </rPr>
      <t>(rd. 49 - 58-61-62)</t>
    </r>
  </si>
  <si>
    <t>finantat prin:</t>
  </si>
  <si>
    <t>J. CAPITAL SI REZERVE</t>
  </si>
  <si>
    <r>
      <t xml:space="preserve">I. CAPITAL </t>
    </r>
    <r>
      <rPr>
        <sz val="8"/>
        <rFont val="Arial"/>
        <family val="2"/>
      </rPr>
      <t>(rd. 64 la 66),  din  care:</t>
    </r>
  </si>
  <si>
    <t>C011</t>
  </si>
  <si>
    <r>
      <t xml:space="preserve"> - capital subscris nevarsat </t>
    </r>
    <r>
      <rPr>
        <sz val="8"/>
        <rFont val="Arial"/>
        <family val="2"/>
      </rPr>
      <t xml:space="preserve">(ct. 1011)            </t>
    </r>
  </si>
  <si>
    <t>C012</t>
  </si>
  <si>
    <r>
      <t xml:space="preserve"> - capital subscris varsat </t>
    </r>
    <r>
      <rPr>
        <sz val="8"/>
        <rFont val="Arial"/>
        <family val="2"/>
      </rPr>
      <t xml:space="preserve">(ct. 1012)              </t>
    </r>
  </si>
  <si>
    <t>PR15</t>
  </si>
  <si>
    <r>
      <t xml:space="preserve"> - patrimoniul regiei </t>
    </r>
    <r>
      <rPr>
        <sz val="8"/>
        <rFont val="Arial"/>
        <family val="2"/>
      </rPr>
      <t xml:space="preserve">(ct. 1015)               </t>
    </r>
    <r>
      <rPr>
        <sz val="10"/>
        <rFont val="Arial"/>
        <family val="0"/>
      </rPr>
      <t xml:space="preserve">    </t>
    </r>
  </si>
  <si>
    <t>II. PRIME DE CAPITAL</t>
  </si>
  <si>
    <t>PC04</t>
  </si>
  <si>
    <r>
      <t xml:space="preserve">Prime de capital </t>
    </r>
    <r>
      <rPr>
        <sz val="8"/>
        <rFont val="Arial"/>
        <family val="2"/>
      </rPr>
      <t>(ct.104)</t>
    </r>
  </si>
  <si>
    <t>III. REZERVE DIN REEVALUARE</t>
  </si>
  <si>
    <t>RR05</t>
  </si>
  <si>
    <r>
      <t xml:space="preserve">Rezerve din reevaluare  </t>
    </r>
    <r>
      <rPr>
        <sz val="8"/>
        <rFont val="Arial"/>
        <family val="2"/>
      </rPr>
      <t>(ct.105)                     Sold C</t>
    </r>
  </si>
  <si>
    <t xml:space="preserve">                     Sold D</t>
  </si>
  <si>
    <r>
      <t xml:space="preserve">IV. REZERVE  </t>
    </r>
    <r>
      <rPr>
        <sz val="8"/>
        <rFont val="Arial"/>
        <family val="2"/>
      </rPr>
      <t xml:space="preserve">(rd. 71 la 74)               </t>
    </r>
    <r>
      <rPr>
        <sz val="10"/>
        <rFont val="Arial"/>
        <family val="0"/>
      </rPr>
      <t xml:space="preserve">     </t>
    </r>
  </si>
  <si>
    <t>RL61</t>
  </si>
  <si>
    <r>
      <t xml:space="preserve">Rezerve legale      </t>
    </r>
    <r>
      <rPr>
        <sz val="8"/>
        <rFont val="Arial"/>
        <family val="2"/>
      </rPr>
      <t xml:space="preserve">(ct.1061)                 </t>
    </r>
  </si>
  <si>
    <t>RA62</t>
  </si>
  <si>
    <r>
      <t xml:space="preserve">Rezerve pentru actiuni proprii  </t>
    </r>
    <r>
      <rPr>
        <sz val="8"/>
        <rFont val="Arial"/>
        <family val="2"/>
      </rPr>
      <t>(ct.1062)</t>
    </r>
  </si>
  <si>
    <t>RS63</t>
  </si>
  <si>
    <r>
      <t xml:space="preserve">Rezerve statutare sau contractuale </t>
    </r>
    <r>
      <rPr>
        <sz val="8"/>
        <rFont val="Arial"/>
        <family val="2"/>
      </rPr>
      <t xml:space="preserve"> (ct.1063)</t>
    </r>
  </si>
  <si>
    <t>AR68</t>
  </si>
  <si>
    <r>
      <t xml:space="preserve">Alte rezerve   </t>
    </r>
    <r>
      <rPr>
        <sz val="8"/>
        <rFont val="Arial"/>
        <family val="2"/>
      </rPr>
      <t xml:space="preserve"> (ct.1068+/-107)</t>
    </r>
  </si>
  <si>
    <r>
      <t xml:space="preserve">V. REZULTATUL REPORTAT </t>
    </r>
    <r>
      <rPr>
        <sz val="8"/>
        <rFont val="Arial"/>
        <family val="2"/>
      </rPr>
      <t>(ct.117)</t>
    </r>
  </si>
  <si>
    <t>RR17</t>
  </si>
  <si>
    <r>
      <t>Rezultatul reportat</t>
    </r>
    <r>
      <rPr>
        <sz val="8"/>
        <rFont val="Times New Roman"/>
        <family val="1"/>
      </rPr>
      <t xml:space="preserve">  (ct. 117 Sold C)</t>
    </r>
  </si>
  <si>
    <r>
      <t>Rezultatul reportat</t>
    </r>
    <r>
      <rPr>
        <sz val="8"/>
        <rFont val="Times New Roman"/>
        <family val="1"/>
      </rPr>
      <t xml:space="preserve">  (ct. 117 Sold D)</t>
    </r>
  </si>
  <si>
    <r>
      <t xml:space="preserve">VI. REZULTATUL EXERCITIULUI </t>
    </r>
    <r>
      <rPr>
        <sz val="8"/>
        <rFont val="Arial"/>
        <family val="2"/>
      </rPr>
      <t>(ct. 121)</t>
    </r>
  </si>
  <si>
    <t>RE21</t>
  </si>
  <si>
    <r>
      <t xml:space="preserve">Rezultatul exerciţiului </t>
    </r>
    <r>
      <rPr>
        <sz val="8"/>
        <rFont val="Arial"/>
        <family val="2"/>
      </rPr>
      <t xml:space="preserve"> (ct. 121 Sold C)</t>
    </r>
  </si>
  <si>
    <r>
      <t xml:space="preserve">Rezultatul exerciţiului  </t>
    </r>
    <r>
      <rPr>
        <sz val="8"/>
        <rFont val="Arial"/>
        <family val="2"/>
      </rPr>
      <t>(ct. 121 Sold D)</t>
    </r>
  </si>
  <si>
    <t>RP29</t>
  </si>
  <si>
    <r>
      <t xml:space="preserve">Repartizarea profitului   </t>
    </r>
    <r>
      <rPr>
        <sz val="8"/>
        <rFont val="Arial"/>
        <family val="2"/>
      </rPr>
      <t xml:space="preserve"> (ct.129)</t>
    </r>
  </si>
  <si>
    <r>
      <t xml:space="preserve">TOTAL CAPITALURI PROPRII  </t>
    </r>
    <r>
      <rPr>
        <b/>
        <sz val="8"/>
        <rFont val="Arial"/>
        <family val="2"/>
      </rPr>
      <t>(rd. 63+67+68-69+70+75-76+77-78-79)</t>
    </r>
  </si>
  <si>
    <t>PP16</t>
  </si>
  <si>
    <r>
      <t xml:space="preserve">Patrimoniul public   </t>
    </r>
    <r>
      <rPr>
        <sz val="8"/>
        <rFont val="Arial"/>
        <family val="2"/>
      </rPr>
      <t xml:space="preserve">(ct.1016)             </t>
    </r>
    <r>
      <rPr>
        <sz val="10"/>
        <rFont val="Arial"/>
        <family val="0"/>
      </rPr>
      <t xml:space="preserve">     </t>
    </r>
  </si>
  <si>
    <r>
      <t xml:space="preserve">TOTAL CAPITALURI </t>
    </r>
    <r>
      <rPr>
        <b/>
        <sz val="8"/>
        <rFont val="Arial"/>
        <family val="2"/>
      </rPr>
      <t xml:space="preserve">(rd. 80+81)               </t>
    </r>
    <r>
      <rPr>
        <b/>
        <sz val="10"/>
        <rFont val="Arial"/>
        <family val="2"/>
      </rPr>
      <t xml:space="preserve">         </t>
    </r>
  </si>
  <si>
    <t>DIRECTOR  GENERAL</t>
  </si>
  <si>
    <t xml:space="preserve">        DIRECTOR  ECONOMIC</t>
  </si>
  <si>
    <t xml:space="preserve">                       CONTUL DE PROFIT SI PIERDERE</t>
  </si>
  <si>
    <t>incheiat la 31 decembrie 2oo3</t>
  </si>
  <si>
    <t>Denumirea indicatorului</t>
  </si>
  <si>
    <t>Nr. Rd</t>
  </si>
  <si>
    <t>Exercitiul financiar</t>
  </si>
  <si>
    <t>precedent</t>
  </si>
  <si>
    <t>incheiat</t>
  </si>
  <si>
    <t xml:space="preserve"> - mii lei -</t>
  </si>
  <si>
    <r>
      <t xml:space="preserve">Cifra de afaceri neta     </t>
    </r>
    <r>
      <rPr>
        <sz val="8"/>
        <rFont val="Arial"/>
        <family val="2"/>
      </rPr>
      <t>(rd. 02 la 04)</t>
    </r>
  </si>
  <si>
    <t>V18</t>
  </si>
  <si>
    <r>
      <t xml:space="preserve">Productia vanduta 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(ct.701+702+703+704 +705+ 706 +708)</t>
    </r>
  </si>
  <si>
    <t>V7</t>
  </si>
  <si>
    <r>
      <t xml:space="preserve">Venituri din vanzarea marfurilor  </t>
    </r>
    <r>
      <rPr>
        <sz val="8"/>
        <rFont val="Arial"/>
        <family val="2"/>
      </rPr>
      <t xml:space="preserve">(ct.707)           </t>
    </r>
  </si>
  <si>
    <t>V41</t>
  </si>
  <si>
    <r>
      <t xml:space="preserve">Venituri din subventii de exploatare </t>
    </r>
    <r>
      <rPr>
        <sz val="8"/>
        <rFont val="Arial"/>
        <family val="2"/>
      </rPr>
      <t>(ct.7411)</t>
    </r>
  </si>
  <si>
    <t>V11</t>
  </si>
  <si>
    <r>
      <t xml:space="preserve">Variatia stocurilor  </t>
    </r>
    <r>
      <rPr>
        <sz val="8"/>
        <rFont val="Arial"/>
        <family val="2"/>
      </rPr>
      <t>(ct.711)               Sold C</t>
    </r>
  </si>
  <si>
    <t xml:space="preserve">                                                                Sold D</t>
  </si>
  <si>
    <t>V21</t>
  </si>
  <si>
    <r>
      <t xml:space="preserve">Productia imobilizata   </t>
    </r>
    <r>
      <rPr>
        <sz val="8"/>
        <rFont val="Arial"/>
        <family val="2"/>
      </rPr>
      <t>(ct 721+722)</t>
    </r>
  </si>
  <si>
    <t>V58</t>
  </si>
  <si>
    <r>
      <t xml:space="preserve">Alte venituri din exploatare  </t>
    </r>
    <r>
      <rPr>
        <sz val="8"/>
        <rFont val="Arial"/>
        <family val="2"/>
      </rPr>
      <t>(ct.758+7417)</t>
    </r>
  </si>
  <si>
    <r>
      <t xml:space="preserve">VENITURI DIN EXPLOATARE - TOTAL  </t>
    </r>
    <r>
      <rPr>
        <b/>
        <sz val="8"/>
        <rFont val="Arial"/>
        <family val="2"/>
      </rPr>
      <t>(rd. 1+5+6+7+8)</t>
    </r>
    <r>
      <rPr>
        <b/>
        <sz val="10"/>
        <rFont val="Arial"/>
        <family val="2"/>
      </rPr>
      <t xml:space="preserve">                       </t>
    </r>
  </si>
  <si>
    <t>C1</t>
  </si>
  <si>
    <r>
      <t>Cheltuieli cu materiile prime si materialele consumabile</t>
    </r>
    <r>
      <rPr>
        <sz val="8"/>
        <rFont val="Arial"/>
        <family val="2"/>
      </rPr>
      <t xml:space="preserve"> (ct. 601+602-7412)</t>
    </r>
  </si>
  <si>
    <t>C38</t>
  </si>
  <si>
    <r>
      <t xml:space="preserve">Alte cheltuieli materiale  </t>
    </r>
    <r>
      <rPr>
        <sz val="8"/>
        <rFont val="Arial"/>
        <family val="2"/>
      </rPr>
      <t>(ct.603+604+ 606+ 608)</t>
    </r>
  </si>
  <si>
    <t>C5</t>
  </si>
  <si>
    <r>
      <t xml:space="preserve">Alte cheltuieli din afara (cu energie si apa) </t>
    </r>
    <r>
      <rPr>
        <sz val="8"/>
        <rFont val="Arial"/>
        <family val="2"/>
      </rPr>
      <t>(ct.605-7413)</t>
    </r>
  </si>
  <si>
    <t>C7</t>
  </si>
  <si>
    <r>
      <t xml:space="preserve">Cheltuieli privind marfurile </t>
    </r>
    <r>
      <rPr>
        <sz val="8"/>
        <rFont val="Arial"/>
        <family val="2"/>
      </rPr>
      <t>(ct.607)</t>
    </r>
  </si>
  <si>
    <r>
      <t xml:space="preserve">Cheltuieli cu personalul </t>
    </r>
    <r>
      <rPr>
        <sz val="8"/>
        <rFont val="Arial"/>
        <family val="2"/>
      </rPr>
      <t xml:space="preserve">(rd. 15+16)    </t>
    </r>
    <r>
      <rPr>
        <sz val="10"/>
        <rFont val="Arial"/>
        <family val="0"/>
      </rPr>
      <t xml:space="preserve">             </t>
    </r>
  </si>
  <si>
    <t>C41</t>
  </si>
  <si>
    <r>
      <t xml:space="preserve">Salarii  </t>
    </r>
    <r>
      <rPr>
        <sz val="8"/>
        <rFont val="Arial"/>
        <family val="2"/>
      </rPr>
      <t xml:space="preserve">(ct.641-7414)    </t>
    </r>
    <r>
      <rPr>
        <sz val="10"/>
        <rFont val="Arial"/>
        <family val="0"/>
      </rPr>
      <t xml:space="preserve">                        </t>
    </r>
  </si>
  <si>
    <t>C45</t>
  </si>
  <si>
    <r>
      <t xml:space="preserve">Cheltuieli cu asigurarile si protectia sociala   </t>
    </r>
    <r>
      <rPr>
        <sz val="8"/>
        <rFont val="Arial"/>
        <family val="2"/>
      </rPr>
      <t xml:space="preserve">(ct.645-7415) </t>
    </r>
  </si>
  <si>
    <r>
      <t xml:space="preserve">Ajustare valoare imobilizari </t>
    </r>
    <r>
      <rPr>
        <sz val="8"/>
        <rFont val="Arial"/>
        <family val="2"/>
      </rPr>
      <t xml:space="preserve">(rd. 18-19)          </t>
    </r>
    <r>
      <rPr>
        <sz val="10"/>
        <rFont val="Arial"/>
        <family val="0"/>
      </rPr>
      <t xml:space="preserve">                  </t>
    </r>
  </si>
  <si>
    <t>C81</t>
  </si>
  <si>
    <r>
      <t xml:space="preserve">a.1) Cheltuieli    </t>
    </r>
    <r>
      <rPr>
        <sz val="8"/>
        <rFont val="Arial"/>
        <family val="2"/>
      </rPr>
      <t xml:space="preserve"> (ct. 6811+6813)</t>
    </r>
    <r>
      <rPr>
        <sz val="10"/>
        <rFont val="Arial"/>
        <family val="0"/>
      </rPr>
      <t xml:space="preserve">                </t>
    </r>
  </si>
  <si>
    <t>V81</t>
  </si>
  <si>
    <r>
      <t xml:space="preserve">a.2) Venituri      </t>
    </r>
    <r>
      <rPr>
        <sz val="8"/>
        <rFont val="Arial"/>
        <family val="2"/>
      </rPr>
      <t xml:space="preserve"> (ct.7813+7815)</t>
    </r>
    <r>
      <rPr>
        <sz val="10"/>
        <rFont val="Arial"/>
        <family val="0"/>
      </rPr>
      <t xml:space="preserve">               </t>
    </r>
  </si>
  <si>
    <r>
      <t xml:space="preserve">Ajustarea valorii activelor circulante </t>
    </r>
    <r>
      <rPr>
        <sz val="8"/>
        <rFont val="Arial"/>
        <family val="2"/>
      </rPr>
      <t>(rd. 21-22)</t>
    </r>
  </si>
  <si>
    <t>C54</t>
  </si>
  <si>
    <r>
      <t xml:space="preserve">b.1) Cheltuieli   </t>
    </r>
    <r>
      <rPr>
        <sz val="8"/>
        <rFont val="Arial"/>
        <family val="2"/>
      </rPr>
      <t xml:space="preserve">(ct.654+6814)  </t>
    </r>
    <r>
      <rPr>
        <sz val="10"/>
        <rFont val="Arial"/>
        <family val="0"/>
      </rPr>
      <t xml:space="preserve">                </t>
    </r>
  </si>
  <si>
    <t>V54</t>
  </si>
  <si>
    <r>
      <t xml:space="preserve">b.2) Venituri      </t>
    </r>
    <r>
      <rPr>
        <sz val="8"/>
        <rFont val="Arial"/>
        <family val="2"/>
      </rPr>
      <t>(ct.754+7814)</t>
    </r>
  </si>
  <si>
    <r>
      <t xml:space="preserve">Alte cheltuieli de exploatare </t>
    </r>
    <r>
      <rPr>
        <sz val="8"/>
        <rFont val="Arial"/>
        <family val="2"/>
      </rPr>
      <t xml:space="preserve">(rd. 24 la 26)      </t>
    </r>
    <r>
      <rPr>
        <sz val="10"/>
        <rFont val="Arial"/>
        <family val="0"/>
      </rPr>
      <t xml:space="preserve">   </t>
    </r>
  </si>
  <si>
    <t>C118</t>
  </si>
  <si>
    <r>
      <t>Cheltuieli privind prestatiile externe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(ct.611+ 612+ 613+614+621+622+623+624 +625 +626+627+628-7416)</t>
    </r>
  </si>
  <si>
    <t>C35</t>
  </si>
  <si>
    <r>
      <t xml:space="preserve">Cheltuieli cu alte impozite, taxe si varsaminte asimilate </t>
    </r>
    <r>
      <rPr>
        <sz val="8"/>
        <rFont val="Arial"/>
        <family val="2"/>
      </rPr>
      <t>(ct.635)</t>
    </r>
  </si>
  <si>
    <t>C58</t>
  </si>
  <si>
    <r>
      <t xml:space="preserve">Cheltuieli cu despagubiri, donatii si activele cedate   </t>
    </r>
    <r>
      <rPr>
        <sz val="8"/>
        <rFont val="Arial"/>
        <family val="2"/>
      </rPr>
      <t xml:space="preserve">(ct.658)              </t>
    </r>
    <r>
      <rPr>
        <sz val="10"/>
        <rFont val="Arial"/>
        <family val="0"/>
      </rPr>
      <t xml:space="preserve">                  </t>
    </r>
  </si>
  <si>
    <r>
      <t xml:space="preserve">Ajustari pt provizioane pentru risc si cheltuieli </t>
    </r>
    <r>
      <rPr>
        <sz val="8"/>
        <rFont val="Arial"/>
        <family val="2"/>
      </rPr>
      <t xml:space="preserve">(rd. 28-29)       </t>
    </r>
    <r>
      <rPr>
        <sz val="10"/>
        <rFont val="Arial"/>
        <family val="0"/>
      </rPr>
      <t xml:space="preserve">                           </t>
    </r>
  </si>
  <si>
    <t>C812</t>
  </si>
  <si>
    <r>
      <t xml:space="preserve">Cheltuieli </t>
    </r>
    <r>
      <rPr>
        <sz val="8"/>
        <rFont val="Arial"/>
        <family val="2"/>
      </rPr>
      <t xml:space="preserve"> (ct. 6812)              </t>
    </r>
    <r>
      <rPr>
        <sz val="10"/>
        <rFont val="Arial"/>
        <family val="0"/>
      </rPr>
      <t xml:space="preserve">                </t>
    </r>
  </si>
  <si>
    <t>V812</t>
  </si>
  <si>
    <r>
      <t xml:space="preserve">Venituri </t>
    </r>
    <r>
      <rPr>
        <sz val="8"/>
        <rFont val="Arial"/>
        <family val="2"/>
      </rPr>
      <t xml:space="preserve"> (ct.7812)</t>
    </r>
    <r>
      <rPr>
        <sz val="10"/>
        <rFont val="Arial"/>
        <family val="0"/>
      </rPr>
      <t xml:space="preserve">                                    </t>
    </r>
  </si>
  <si>
    <r>
      <t xml:space="preserve">CHELTUIELI DE EXPLOATARE - TOTAL </t>
    </r>
    <r>
      <rPr>
        <b/>
        <sz val="8"/>
        <rFont val="Arial"/>
        <family val="2"/>
      </rPr>
      <t xml:space="preserve"> (rd.10 la 14+ 17+ 20+ 23+27)</t>
    </r>
  </si>
  <si>
    <t>REZULTATUL DIN EXPLOATARE:</t>
  </si>
  <si>
    <r>
      <t xml:space="preserve">- Profit </t>
    </r>
    <r>
      <rPr>
        <sz val="8"/>
        <rFont val="Arial"/>
        <family val="2"/>
      </rPr>
      <t>(rd. 09-30)</t>
    </r>
    <r>
      <rPr>
        <sz val="10"/>
        <rFont val="Arial"/>
        <family val="0"/>
      </rPr>
      <t xml:space="preserve">                               </t>
    </r>
  </si>
  <si>
    <r>
      <t xml:space="preserve">- Pierdere </t>
    </r>
    <r>
      <rPr>
        <sz val="8"/>
        <rFont val="Arial"/>
        <family val="2"/>
      </rPr>
      <t xml:space="preserve">(rd. 30-09) </t>
    </r>
    <r>
      <rPr>
        <sz val="10"/>
        <rFont val="Arial"/>
        <family val="0"/>
      </rPr>
      <t xml:space="preserve">                            </t>
    </r>
  </si>
  <si>
    <t>V61</t>
  </si>
  <si>
    <r>
      <t>Venituri din interese de participare</t>
    </r>
    <r>
      <rPr>
        <sz val="8"/>
        <rFont val="Arial"/>
        <family val="2"/>
      </rPr>
      <t xml:space="preserve"> (ct.7613+7614+7615+7616)               </t>
    </r>
  </si>
  <si>
    <t>- din care, in cadrul grupului</t>
  </si>
  <si>
    <t>V612</t>
  </si>
  <si>
    <r>
      <t xml:space="preserve">Venituri din alte imobilizari financiare si creante ce fac parte din active imob  </t>
    </r>
    <r>
      <rPr>
        <sz val="8"/>
        <rFont val="Arial"/>
        <family val="2"/>
      </rPr>
      <t>(ct.7611+7612)</t>
    </r>
  </si>
  <si>
    <t>V66</t>
  </si>
  <si>
    <r>
      <t xml:space="preserve">Venituri din dobanzi  </t>
    </r>
    <r>
      <rPr>
        <sz val="8"/>
        <rFont val="Arial"/>
        <family val="2"/>
      </rPr>
      <t xml:space="preserve"> (ct.766)                </t>
    </r>
  </si>
  <si>
    <t>V62</t>
  </si>
  <si>
    <r>
      <t xml:space="preserve">Alte venituri financiare  </t>
    </r>
    <r>
      <rPr>
        <sz val="8"/>
        <rFont val="Arial"/>
        <family val="2"/>
      </rPr>
      <t xml:space="preserve">(ct.7617+762+763+764+765+767+768+788)           </t>
    </r>
    <r>
      <rPr>
        <sz val="10"/>
        <rFont val="Arial"/>
        <family val="0"/>
      </rPr>
      <t xml:space="preserve">                   </t>
    </r>
  </si>
  <si>
    <r>
      <t xml:space="preserve">VENITURI FINANCIARE - TOTAL </t>
    </r>
    <r>
      <rPr>
        <sz val="8"/>
        <rFont val="Arial"/>
        <family val="2"/>
      </rPr>
      <t xml:space="preserve">(rd. 33+35+37+39) </t>
    </r>
    <r>
      <rPr>
        <sz val="10"/>
        <rFont val="Arial"/>
        <family val="0"/>
      </rPr>
      <t xml:space="preserve">                           </t>
    </r>
  </si>
  <si>
    <r>
      <t xml:space="preserve">Ajustarea valorii imobilizarilor financiare si a investitiilor financiare detinute ca active circulante </t>
    </r>
    <r>
      <rPr>
        <sz val="8"/>
        <rFont val="Arial"/>
        <family val="2"/>
      </rPr>
      <t xml:space="preserve">(rd.42-43)       </t>
    </r>
    <r>
      <rPr>
        <sz val="10"/>
        <rFont val="Arial"/>
        <family val="0"/>
      </rPr>
      <t xml:space="preserve">                        </t>
    </r>
  </si>
  <si>
    <t>C68</t>
  </si>
  <si>
    <r>
      <t xml:space="preserve">Cheltuieli </t>
    </r>
    <r>
      <rPr>
        <sz val="8"/>
        <rFont val="Arial"/>
        <family val="2"/>
      </rPr>
      <t xml:space="preserve"> (ct.686)      </t>
    </r>
    <r>
      <rPr>
        <sz val="10"/>
        <rFont val="Arial"/>
        <family val="0"/>
      </rPr>
      <t xml:space="preserve">                           </t>
    </r>
  </si>
  <si>
    <t>V86</t>
  </si>
  <si>
    <r>
      <t xml:space="preserve">Venituri  </t>
    </r>
    <r>
      <rPr>
        <sz val="8"/>
        <rFont val="Arial"/>
        <family val="2"/>
      </rPr>
      <t>(ct.786)</t>
    </r>
    <r>
      <rPr>
        <sz val="10"/>
        <rFont val="Arial"/>
        <family val="0"/>
      </rPr>
      <t xml:space="preserve">                                     </t>
    </r>
  </si>
  <si>
    <t>C66</t>
  </si>
  <si>
    <r>
      <t xml:space="preserve">Cheltuieli privind dobanzile </t>
    </r>
    <r>
      <rPr>
        <sz val="8"/>
        <rFont val="Arial"/>
        <family val="2"/>
      </rPr>
      <t xml:space="preserve">(ct.666-7418)      </t>
    </r>
  </si>
  <si>
    <t>C63</t>
  </si>
  <si>
    <r>
      <t xml:space="preserve">Alte cheltuieli financiare  </t>
    </r>
    <r>
      <rPr>
        <sz val="8"/>
        <rFont val="Arial"/>
        <family val="2"/>
      </rPr>
      <t xml:space="preserve">(ct.663+664+665+667 +668+688)         </t>
    </r>
    <r>
      <rPr>
        <sz val="10"/>
        <rFont val="Arial"/>
        <family val="0"/>
      </rPr>
      <t xml:space="preserve">                   </t>
    </r>
  </si>
  <si>
    <r>
      <t xml:space="preserve">CHELTUIELI FINANCIARE - TOTAL   </t>
    </r>
    <r>
      <rPr>
        <sz val="8"/>
        <rFont val="Arial"/>
        <family val="2"/>
      </rPr>
      <t xml:space="preserve">(rd. 41+44+46)   </t>
    </r>
    <r>
      <rPr>
        <sz val="10"/>
        <rFont val="Arial"/>
        <family val="0"/>
      </rPr>
      <t xml:space="preserve">                     </t>
    </r>
  </si>
  <si>
    <t>REZULTATUL FINANCIAR:</t>
  </si>
  <si>
    <r>
      <t>- Profit</t>
    </r>
    <r>
      <rPr>
        <sz val="8"/>
        <rFont val="Arial"/>
        <family val="2"/>
      </rPr>
      <t xml:space="preserve"> (rd. 40-47)</t>
    </r>
    <r>
      <rPr>
        <sz val="10"/>
        <rFont val="Arial"/>
        <family val="0"/>
      </rPr>
      <t xml:space="preserve">                               </t>
    </r>
  </si>
  <si>
    <r>
      <t xml:space="preserve">- Pierdere </t>
    </r>
    <r>
      <rPr>
        <sz val="8"/>
        <rFont val="Arial"/>
        <family val="2"/>
      </rPr>
      <t xml:space="preserve">(rd. 47-40) </t>
    </r>
    <r>
      <rPr>
        <sz val="10"/>
        <rFont val="Arial"/>
        <family val="0"/>
      </rPr>
      <t xml:space="preserve">                            </t>
    </r>
  </si>
  <si>
    <t>14. REZULTATUL CURENT:</t>
  </si>
  <si>
    <r>
      <t>- Profit</t>
    </r>
    <r>
      <rPr>
        <sz val="8"/>
        <rFont val="Arial"/>
        <family val="2"/>
      </rPr>
      <t xml:space="preserve"> (rd. 31+48)</t>
    </r>
    <r>
      <rPr>
        <sz val="10"/>
        <rFont val="Arial"/>
        <family val="0"/>
      </rPr>
      <t xml:space="preserve">                               </t>
    </r>
  </si>
  <si>
    <r>
      <t>- Pierdere</t>
    </r>
    <r>
      <rPr>
        <sz val="8"/>
        <rFont val="Arial"/>
        <family val="2"/>
      </rPr>
      <t xml:space="preserve"> (rd. 32+49)</t>
    </r>
    <r>
      <rPr>
        <sz val="10"/>
        <rFont val="Arial"/>
        <family val="0"/>
      </rPr>
      <t xml:space="preserve">                             </t>
    </r>
  </si>
  <si>
    <t>V71</t>
  </si>
  <si>
    <r>
      <t xml:space="preserve">Venituri extraordinare </t>
    </r>
    <r>
      <rPr>
        <sz val="8"/>
        <rFont val="Arial"/>
        <family val="2"/>
      </rPr>
      <t>(ct.771)</t>
    </r>
  </si>
  <si>
    <t>C71</t>
  </si>
  <si>
    <r>
      <t xml:space="preserve">Cheltuieli extraordinare   </t>
    </r>
    <r>
      <rPr>
        <sz val="8"/>
        <rFont val="Arial"/>
        <family val="2"/>
      </rPr>
      <t xml:space="preserve">(ct.671) </t>
    </r>
    <r>
      <rPr>
        <sz val="10"/>
        <rFont val="Arial"/>
        <family val="0"/>
      </rPr>
      <t xml:space="preserve">               </t>
    </r>
  </si>
  <si>
    <t>17. REZULTATUL EXTRAORDINAR:</t>
  </si>
  <si>
    <r>
      <t xml:space="preserve">- Profit </t>
    </r>
    <r>
      <rPr>
        <sz val="8"/>
        <rFont val="Arial"/>
        <family val="2"/>
      </rPr>
      <t xml:space="preserve">(rd. 52-53)   </t>
    </r>
    <r>
      <rPr>
        <sz val="10"/>
        <rFont val="Arial"/>
        <family val="0"/>
      </rPr>
      <t xml:space="preserve">                            </t>
    </r>
  </si>
  <si>
    <r>
      <t xml:space="preserve">- Pierdere </t>
    </r>
    <r>
      <rPr>
        <sz val="8"/>
        <rFont val="Arial"/>
        <family val="2"/>
      </rPr>
      <t>(rd. 53-52)</t>
    </r>
    <r>
      <rPr>
        <sz val="10"/>
        <rFont val="Arial"/>
        <family val="0"/>
      </rPr>
      <t xml:space="preserve">                             </t>
    </r>
  </si>
  <si>
    <r>
      <t xml:space="preserve">VENITURI TOTALE </t>
    </r>
    <r>
      <rPr>
        <sz val="8"/>
        <rFont val="Arial"/>
        <family val="2"/>
      </rPr>
      <t xml:space="preserve">(rd. 09+40+52)  </t>
    </r>
    <r>
      <rPr>
        <sz val="10"/>
        <rFont val="Arial"/>
        <family val="0"/>
      </rPr>
      <t xml:space="preserve">                        </t>
    </r>
  </si>
  <si>
    <r>
      <t xml:space="preserve">CHELTUIELI TOTALE </t>
    </r>
    <r>
      <rPr>
        <sz val="8"/>
        <rFont val="Arial"/>
        <family val="2"/>
      </rPr>
      <t xml:space="preserve">(rd. 30+47+53)  </t>
    </r>
    <r>
      <rPr>
        <sz val="10"/>
        <rFont val="Arial"/>
        <family val="0"/>
      </rPr>
      <t xml:space="preserve">                      </t>
    </r>
  </si>
  <si>
    <t>REZULTATUL BRUT:</t>
  </si>
  <si>
    <r>
      <t xml:space="preserve">- Profit </t>
    </r>
    <r>
      <rPr>
        <sz val="8"/>
        <rFont val="Arial"/>
        <family val="2"/>
      </rPr>
      <t xml:space="preserve">(rd. 56-57)   </t>
    </r>
    <r>
      <rPr>
        <sz val="10"/>
        <rFont val="Arial"/>
        <family val="0"/>
      </rPr>
      <t xml:space="preserve">                            </t>
    </r>
  </si>
  <si>
    <r>
      <t xml:space="preserve">- Pierdere </t>
    </r>
    <r>
      <rPr>
        <sz val="8"/>
        <rFont val="Arial"/>
        <family val="2"/>
      </rPr>
      <t xml:space="preserve">(rd. 57-56)    </t>
    </r>
    <r>
      <rPr>
        <sz val="10"/>
        <rFont val="Arial"/>
        <family val="0"/>
      </rPr>
      <t xml:space="preserve">                         </t>
    </r>
  </si>
  <si>
    <t>C91</t>
  </si>
  <si>
    <r>
      <t xml:space="preserve">18. IMPOZITUL PE PROFIT </t>
    </r>
    <r>
      <rPr>
        <sz val="8"/>
        <rFont val="Arial"/>
        <family val="2"/>
      </rPr>
      <t>(ct. 691-791)</t>
    </r>
    <r>
      <rPr>
        <sz val="10"/>
        <rFont val="Arial"/>
        <family val="0"/>
      </rPr>
      <t xml:space="preserve">                    </t>
    </r>
  </si>
  <si>
    <r>
      <t xml:space="preserve">Alte cheltuieli cu impozite  </t>
    </r>
    <r>
      <rPr>
        <sz val="8"/>
        <rFont val="Arial"/>
        <family val="2"/>
      </rPr>
      <t xml:space="preserve">(ct.698)     </t>
    </r>
    <r>
      <rPr>
        <sz val="10"/>
        <rFont val="Arial"/>
        <family val="0"/>
      </rPr>
      <t xml:space="preserve">             </t>
    </r>
  </si>
  <si>
    <t>20. REZULTATUL NET AL EXERCITIULUI FINANCIAR:</t>
  </si>
  <si>
    <t>- Profit</t>
  </si>
  <si>
    <t>- Pierdere</t>
  </si>
  <si>
    <t>Rezultatul pe actiune</t>
  </si>
  <si>
    <t>- de baza</t>
  </si>
  <si>
    <t xml:space="preserve"> - diluat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</si>
</sst>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8" applyNumberFormat="1" applyAlignment="1">
      <alignment/>
    </xf>
    <xf numFmtId="172" fontId="2" fillId="0" borderId="0" xfId="18" applyNumberFormat="1" applyFont="1" applyAlignment="1">
      <alignment horizontal="right"/>
    </xf>
    <xf numFmtId="0" fontId="1" fillId="0" borderId="0" xfId="0" applyFont="1" applyAlignment="1">
      <alignment horizontal="center"/>
    </xf>
    <xf numFmtId="172" fontId="1" fillId="0" borderId="1" xfId="18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18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2" fontId="0" fillId="0" borderId="1" xfId="18" applyNumberForma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18" applyNumberFormat="1" applyFont="1" applyBorder="1" applyAlignment="1">
      <alignment/>
    </xf>
    <xf numFmtId="172" fontId="0" fillId="0" borderId="1" xfId="18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5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" fillId="0" borderId="0" xfId="18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0" xfId="0" applyBorder="1" applyAlignment="1">
      <alignment horizontal="center"/>
    </xf>
    <xf numFmtId="172" fontId="0" fillId="0" borderId="0" xfId="18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72" fontId="1" fillId="0" borderId="1" xfId="18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72" fontId="1" fillId="0" borderId="4" xfId="18" applyNumberFormat="1" applyFont="1" applyBorder="1" applyAlignment="1">
      <alignment horizontal="left" wrapText="1"/>
    </xf>
    <xf numFmtId="172" fontId="1" fillId="0" borderId="14" xfId="18" applyNumberFormat="1" applyFont="1" applyBorder="1" applyAlignment="1">
      <alignment horizontal="left" wrapText="1"/>
    </xf>
    <xf numFmtId="172" fontId="1" fillId="0" borderId="5" xfId="18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2" fontId="0" fillId="0" borderId="4" xfId="18" applyNumberFormat="1" applyBorder="1" applyAlignment="1">
      <alignment horizontal="left"/>
    </xf>
    <xf numFmtId="172" fontId="0" fillId="0" borderId="14" xfId="18" applyNumberFormat="1" applyBorder="1" applyAlignment="1">
      <alignment horizontal="left"/>
    </xf>
    <xf numFmtId="172" fontId="0" fillId="0" borderId="5" xfId="18" applyNumberForma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Sit.%20fin%2015.02.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Ajust"/>
      <sheetName val="Bilant"/>
      <sheetName val="P&amp;L"/>
      <sheetName val="Cash"/>
      <sheetName val="MCap"/>
      <sheetName val="Note"/>
      <sheetName val="ImC"/>
      <sheetName val="ImF"/>
      <sheetName val="Imp"/>
      <sheetName val="D I"/>
      <sheetName val="P&amp;L12"/>
      <sheetName val="Graf"/>
      <sheetName val="Stoc"/>
      <sheetName val="Declar"/>
      <sheetName val="Indc"/>
      <sheetName val="Anal"/>
      <sheetName val="Param"/>
    </sheetNames>
    <sheetDataSet>
      <sheetData sheetId="2">
        <row r="1">
          <cell r="B1" t="str">
            <v>Judetul:  Caras-Severin</v>
          </cell>
          <cell r="D1" t="str">
            <v>Forma de proprietate:    27</v>
          </cell>
        </row>
        <row r="2">
          <cell r="B2" t="str">
            <v>Unitatea :  S.C. UCMR SA</v>
          </cell>
        </row>
        <row r="3">
          <cell r="B3" t="str">
            <v>Localitatea:  RESITA</v>
          </cell>
        </row>
        <row r="4">
          <cell r="B4" t="str">
            <v>Telefon:  0255 217111</v>
          </cell>
          <cell r="D4" t="str">
            <v>Cod CAEN: 291</v>
          </cell>
        </row>
        <row r="5">
          <cell r="B5" t="str">
            <v>Numarul din Registrul Comertului:   J/11/4/12.02.1991</v>
          </cell>
          <cell r="D5" t="str">
            <v>Cod fiscal: 1056654</v>
          </cell>
        </row>
        <row r="119">
          <cell r="B119" t="str">
            <v>DIRECTOR  GENERAL</v>
          </cell>
          <cell r="D119" t="str">
            <v>        DIRECTOR  ECONOMIC</v>
          </cell>
        </row>
      </sheetData>
      <sheetData sheetId="17">
        <row r="17">
          <cell r="B17" t="str">
            <v>Unitatea :  S.C. UCMR 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5.28125" style="0" customWidth="1"/>
    <col min="2" max="2" width="3.140625" style="0" customWidth="1"/>
    <col min="3" max="3" width="53.57421875" style="0" customWidth="1"/>
    <col min="4" max="4" width="4.421875" style="0" customWidth="1"/>
    <col min="5" max="6" width="16.00390625" style="0" bestFit="1" customWidth="1"/>
  </cols>
  <sheetData>
    <row r="1" spans="2:6" ht="12.75">
      <c r="B1" s="37" t="s">
        <v>0</v>
      </c>
      <c r="C1" s="37"/>
      <c r="D1" s="38" t="s">
        <v>1</v>
      </c>
      <c r="E1" s="38"/>
      <c r="F1" s="38"/>
    </row>
    <row r="2" spans="2:6" ht="12.75">
      <c r="B2" s="1" t="str">
        <f>+'[1]Param'!B17</f>
        <v>Unitatea :  S.C. UCMR SA</v>
      </c>
      <c r="D2" s="38" t="s">
        <v>2</v>
      </c>
      <c r="E2" s="38"/>
      <c r="F2" s="38"/>
    </row>
    <row r="3" spans="2:6" ht="12.75">
      <c r="B3" s="37" t="s">
        <v>3</v>
      </c>
      <c r="C3" s="37"/>
      <c r="D3" s="38" t="s">
        <v>4</v>
      </c>
      <c r="E3" s="38"/>
      <c r="F3" s="38"/>
    </row>
    <row r="4" spans="2:6" ht="12.75">
      <c r="B4" s="37" t="s">
        <v>5</v>
      </c>
      <c r="C4" s="37"/>
      <c r="D4" s="37" t="s">
        <v>6</v>
      </c>
      <c r="E4" s="37"/>
      <c r="F4" s="37"/>
    </row>
    <row r="5" spans="2:6" ht="12.75">
      <c r="B5" s="37" t="s">
        <v>7</v>
      </c>
      <c r="C5" s="37"/>
      <c r="D5" s="37" t="s">
        <v>8</v>
      </c>
      <c r="E5" s="37"/>
      <c r="F5" s="37"/>
    </row>
    <row r="6" spans="2:6" ht="12.75">
      <c r="B6" s="1"/>
      <c r="D6" s="1"/>
      <c r="E6" s="2"/>
      <c r="F6" s="2"/>
    </row>
    <row r="7" spans="2:6" ht="12.75">
      <c r="B7" s="1"/>
      <c r="D7" s="1"/>
      <c r="E7" s="2"/>
      <c r="F7" s="3"/>
    </row>
    <row r="8" spans="2:6" ht="12.75">
      <c r="B8" s="1"/>
      <c r="C8" s="39" t="s">
        <v>9</v>
      </c>
      <c r="D8" s="39"/>
      <c r="E8" s="39"/>
      <c r="F8" s="39"/>
    </row>
    <row r="9" spans="2:6" ht="12.75">
      <c r="B9" s="1"/>
      <c r="C9" s="39" t="s">
        <v>10</v>
      </c>
      <c r="D9" s="39"/>
      <c r="E9" s="39"/>
      <c r="F9" s="39"/>
    </row>
    <row r="10" spans="2:6" ht="12.75">
      <c r="B10" s="1"/>
      <c r="C10" s="4"/>
      <c r="D10" s="4"/>
      <c r="E10" s="4"/>
      <c r="F10" s="4"/>
    </row>
    <row r="11" spans="2:6" ht="12.75">
      <c r="B11" s="1"/>
      <c r="C11" s="39"/>
      <c r="D11" s="39"/>
      <c r="E11" s="39"/>
      <c r="F11" s="39"/>
    </row>
    <row r="12" spans="2:6" ht="12.75">
      <c r="B12" s="40"/>
      <c r="C12" s="41"/>
      <c r="D12" s="46" t="s">
        <v>11</v>
      </c>
      <c r="E12" s="49" t="s">
        <v>12</v>
      </c>
      <c r="F12" s="49"/>
    </row>
    <row r="13" spans="2:6" ht="12.75">
      <c r="B13" s="42"/>
      <c r="C13" s="43"/>
      <c r="D13" s="47"/>
      <c r="E13" s="5" t="s">
        <v>13</v>
      </c>
      <c r="F13" s="5" t="s">
        <v>14</v>
      </c>
    </row>
    <row r="14" spans="2:6" ht="12.75">
      <c r="B14" s="44"/>
      <c r="C14" s="45"/>
      <c r="D14" s="48"/>
      <c r="E14" s="5" t="s">
        <v>15</v>
      </c>
      <c r="F14" s="5" t="s">
        <v>15</v>
      </c>
    </row>
    <row r="15" spans="2:6" ht="12.75">
      <c r="B15" s="6">
        <v>0</v>
      </c>
      <c r="C15" s="7" t="s">
        <v>16</v>
      </c>
      <c r="D15" s="6" t="s">
        <v>17</v>
      </c>
      <c r="E15" s="8">
        <v>1</v>
      </c>
      <c r="F15" s="8">
        <v>2</v>
      </c>
    </row>
    <row r="16" spans="2:6" ht="12.75">
      <c r="B16" s="9" t="s">
        <v>18</v>
      </c>
      <c r="C16" s="10"/>
      <c r="D16" s="11"/>
      <c r="E16" s="12"/>
      <c r="F16" s="12"/>
    </row>
    <row r="17" spans="2:6" ht="12.75">
      <c r="B17" s="11" t="s">
        <v>19</v>
      </c>
      <c r="C17" s="10"/>
      <c r="D17" s="11"/>
      <c r="E17" s="12"/>
      <c r="F17" s="12"/>
    </row>
    <row r="18" spans="1:6" ht="15" customHeight="1">
      <c r="A18" t="s">
        <v>20</v>
      </c>
      <c r="B18" s="11">
        <v>1</v>
      </c>
      <c r="C18" s="10" t="s">
        <v>21</v>
      </c>
      <c r="D18" s="11">
        <v>1</v>
      </c>
      <c r="E18" s="12">
        <v>0</v>
      </c>
      <c r="F18" s="12">
        <v>0</v>
      </c>
    </row>
    <row r="19" spans="1:6" ht="12.75">
      <c r="A19" t="s">
        <v>22</v>
      </c>
      <c r="B19" s="11">
        <v>2</v>
      </c>
      <c r="C19" s="10" t="s">
        <v>23</v>
      </c>
      <c r="D19" s="11">
        <v>2</v>
      </c>
      <c r="E19" s="12">
        <v>0</v>
      </c>
      <c r="F19" s="12">
        <v>0</v>
      </c>
    </row>
    <row r="20" spans="1:6" ht="24">
      <c r="A20" t="s">
        <v>24</v>
      </c>
      <c r="B20" s="11">
        <v>3</v>
      </c>
      <c r="C20" s="10" t="s">
        <v>25</v>
      </c>
      <c r="D20" s="11">
        <v>3</v>
      </c>
      <c r="E20" s="12">
        <v>4406135</v>
      </c>
      <c r="F20" s="12">
        <v>3290214</v>
      </c>
    </row>
    <row r="21" spans="1:6" ht="15" customHeight="1">
      <c r="A21" t="s">
        <v>26</v>
      </c>
      <c r="B21" s="11">
        <v>4</v>
      </c>
      <c r="C21" s="10" t="s">
        <v>27</v>
      </c>
      <c r="D21" s="11">
        <v>4</v>
      </c>
      <c r="E21" s="12">
        <v>0</v>
      </c>
      <c r="F21" s="12">
        <v>0</v>
      </c>
    </row>
    <row r="22" spans="1:6" ht="15" customHeight="1">
      <c r="A22" t="s">
        <v>28</v>
      </c>
      <c r="B22" s="11">
        <v>5</v>
      </c>
      <c r="C22" s="10" t="s">
        <v>29</v>
      </c>
      <c r="D22" s="11">
        <v>5</v>
      </c>
      <c r="E22" s="12">
        <v>393804</v>
      </c>
      <c r="F22" s="12">
        <v>696070</v>
      </c>
    </row>
    <row r="23" spans="1:6" ht="15" customHeight="1">
      <c r="A23" s="1"/>
      <c r="B23" s="9"/>
      <c r="C23" s="13" t="s">
        <v>30</v>
      </c>
      <c r="D23" s="9">
        <v>6</v>
      </c>
      <c r="E23" s="14">
        <f>SUM(E18+E19+E20+E21+E22)</f>
        <v>4799939</v>
      </c>
      <c r="F23" s="14">
        <f>SUM(F18+F19+F20+F21+F22)</f>
        <v>3986284</v>
      </c>
    </row>
    <row r="24" spans="2:6" ht="15" customHeight="1">
      <c r="B24" s="11" t="s">
        <v>31</v>
      </c>
      <c r="C24" s="10"/>
      <c r="D24" s="11"/>
      <c r="E24" s="12"/>
      <c r="F24" s="12"/>
    </row>
    <row r="25" spans="1:6" ht="15" customHeight="1">
      <c r="A25" t="s">
        <v>32</v>
      </c>
      <c r="B25" s="11">
        <v>1</v>
      </c>
      <c r="C25" s="10" t="s">
        <v>33</v>
      </c>
      <c r="D25" s="11">
        <v>7</v>
      </c>
      <c r="E25" s="12">
        <v>737449295</v>
      </c>
      <c r="F25" s="12">
        <v>698601552</v>
      </c>
    </row>
    <row r="26" spans="1:6" ht="15" customHeight="1">
      <c r="A26" t="s">
        <v>34</v>
      </c>
      <c r="B26" s="11">
        <v>2</v>
      </c>
      <c r="C26" s="10" t="s">
        <v>35</v>
      </c>
      <c r="D26" s="11">
        <v>8</v>
      </c>
      <c r="E26" s="12">
        <v>226599409</v>
      </c>
      <c r="F26" s="12">
        <v>185240393</v>
      </c>
    </row>
    <row r="27" spans="1:6" ht="15" customHeight="1">
      <c r="A27" t="s">
        <v>36</v>
      </c>
      <c r="B27" s="11">
        <v>3</v>
      </c>
      <c r="C27" s="10" t="s">
        <v>37</v>
      </c>
      <c r="D27" s="11">
        <v>9</v>
      </c>
      <c r="E27" s="12">
        <v>25600105</v>
      </c>
      <c r="F27" s="12">
        <v>26863905</v>
      </c>
    </row>
    <row r="28" spans="1:6" ht="15" customHeight="1">
      <c r="A28" t="s">
        <v>38</v>
      </c>
      <c r="B28" s="11">
        <v>4</v>
      </c>
      <c r="C28" s="10" t="s">
        <v>39</v>
      </c>
      <c r="D28" s="11">
        <v>10</v>
      </c>
      <c r="E28" s="12">
        <v>8365795</v>
      </c>
      <c r="F28" s="12">
        <v>13744013</v>
      </c>
    </row>
    <row r="29" spans="1:6" ht="15" customHeight="1">
      <c r="A29" s="1"/>
      <c r="B29" s="9"/>
      <c r="C29" s="13" t="s">
        <v>40</v>
      </c>
      <c r="D29" s="9">
        <v>11</v>
      </c>
      <c r="E29" s="14">
        <f>SUM(E25+E26+E27+E28)</f>
        <v>998014604</v>
      </c>
      <c r="F29" s="14">
        <f>SUM(F25+F26+F27+F28)</f>
        <v>924449863</v>
      </c>
    </row>
    <row r="30" spans="2:6" ht="12.75">
      <c r="B30" s="11" t="s">
        <v>41</v>
      </c>
      <c r="C30" s="10"/>
      <c r="D30" s="11"/>
      <c r="E30" s="12"/>
      <c r="F30" s="12"/>
    </row>
    <row r="31" spans="1:6" ht="24">
      <c r="A31" t="s">
        <v>42</v>
      </c>
      <c r="B31" s="11">
        <v>1</v>
      </c>
      <c r="C31" s="10" t="s">
        <v>43</v>
      </c>
      <c r="D31" s="11">
        <v>12</v>
      </c>
      <c r="E31" s="12">
        <v>49430317</v>
      </c>
      <c r="F31" s="12">
        <v>49469316</v>
      </c>
    </row>
    <row r="32" spans="1:6" ht="15" customHeight="1">
      <c r="A32" t="s">
        <v>44</v>
      </c>
      <c r="B32" s="11">
        <v>2</v>
      </c>
      <c r="C32" s="10" t="s">
        <v>45</v>
      </c>
      <c r="D32" s="10">
        <v>13</v>
      </c>
      <c r="E32" s="12">
        <v>0</v>
      </c>
      <c r="F32" s="12">
        <v>0</v>
      </c>
    </row>
    <row r="33" spans="1:6" ht="15" customHeight="1">
      <c r="A33" t="s">
        <v>46</v>
      </c>
      <c r="B33" s="11">
        <v>3</v>
      </c>
      <c r="C33" s="10" t="s">
        <v>47</v>
      </c>
      <c r="D33" s="10">
        <v>14</v>
      </c>
      <c r="E33" s="12">
        <v>0</v>
      </c>
      <c r="F33" s="12">
        <v>0</v>
      </c>
    </row>
    <row r="34" spans="1:6" ht="15" customHeight="1">
      <c r="A34" t="s">
        <v>48</v>
      </c>
      <c r="B34" s="11">
        <v>4</v>
      </c>
      <c r="C34" s="10" t="s">
        <v>49</v>
      </c>
      <c r="D34" s="10">
        <v>15</v>
      </c>
      <c r="E34" s="12">
        <v>0</v>
      </c>
      <c r="F34" s="12">
        <v>0</v>
      </c>
    </row>
    <row r="35" spans="1:6" ht="15" customHeight="1">
      <c r="A35" t="s">
        <v>50</v>
      </c>
      <c r="B35" s="11">
        <v>5</v>
      </c>
      <c r="C35" s="10" t="s">
        <v>51</v>
      </c>
      <c r="D35" s="10">
        <v>16</v>
      </c>
      <c r="E35" s="12">
        <v>0</v>
      </c>
      <c r="F35" s="12">
        <v>0</v>
      </c>
    </row>
    <row r="36" spans="1:6" ht="15" customHeight="1">
      <c r="A36" t="s">
        <v>52</v>
      </c>
      <c r="B36" s="11">
        <v>6</v>
      </c>
      <c r="C36" s="10" t="s">
        <v>53</v>
      </c>
      <c r="D36" s="11">
        <v>17</v>
      </c>
      <c r="E36" s="12">
        <v>29092632</v>
      </c>
      <c r="F36" s="12">
        <v>29296093</v>
      </c>
    </row>
    <row r="37" spans="1:6" ht="15" customHeight="1">
      <c r="A37" t="s">
        <v>54</v>
      </c>
      <c r="B37" s="11">
        <v>7</v>
      </c>
      <c r="C37" s="10" t="s">
        <v>55</v>
      </c>
      <c r="D37" s="11">
        <v>18</v>
      </c>
      <c r="E37" s="12">
        <v>0</v>
      </c>
      <c r="F37" s="12">
        <v>0</v>
      </c>
    </row>
    <row r="38" spans="1:6" ht="15" customHeight="1">
      <c r="A38" s="1"/>
      <c r="B38" s="9"/>
      <c r="C38" s="13" t="s">
        <v>56</v>
      </c>
      <c r="D38" s="9">
        <v>19</v>
      </c>
      <c r="E38" s="14">
        <f>SUM(E31+E32+E33+E34+E35+E36+E37)</f>
        <v>78522949</v>
      </c>
      <c r="F38" s="14">
        <f>SUM(F31+F32+F33+F34+F35+F36+F37)</f>
        <v>78765409</v>
      </c>
    </row>
    <row r="39" spans="1:6" ht="15" customHeight="1">
      <c r="A39" s="1"/>
      <c r="B39" s="50" t="s">
        <v>57</v>
      </c>
      <c r="C39" s="50"/>
      <c r="D39" s="13">
        <v>20</v>
      </c>
      <c r="E39" s="14">
        <f>SUM(E23+E29+E38)</f>
        <v>1081337492</v>
      </c>
      <c r="F39" s="14">
        <f>SUM(F23+F29+F38)</f>
        <v>1007201556</v>
      </c>
    </row>
    <row r="40" spans="2:6" ht="15" customHeight="1">
      <c r="B40" s="9" t="s">
        <v>58</v>
      </c>
      <c r="C40" s="10"/>
      <c r="D40" s="11"/>
      <c r="E40" s="12"/>
      <c r="F40" s="12"/>
    </row>
    <row r="41" spans="2:6" ht="15" customHeight="1">
      <c r="B41" s="51" t="s">
        <v>59</v>
      </c>
      <c r="C41" s="51"/>
      <c r="D41" s="11"/>
      <c r="E41" s="15"/>
      <c r="F41" s="15"/>
    </row>
    <row r="42" spans="1:6" ht="24">
      <c r="A42" t="s">
        <v>60</v>
      </c>
      <c r="B42" s="11">
        <v>1</v>
      </c>
      <c r="C42" s="10" t="s">
        <v>61</v>
      </c>
      <c r="D42" s="10">
        <v>21</v>
      </c>
      <c r="E42" s="12">
        <v>98570874</v>
      </c>
      <c r="F42" s="12">
        <v>141359588</v>
      </c>
    </row>
    <row r="43" spans="1:6" ht="24">
      <c r="A43" t="s">
        <v>62</v>
      </c>
      <c r="B43" s="11">
        <v>2</v>
      </c>
      <c r="C43" s="10" t="s">
        <v>63</v>
      </c>
      <c r="D43" s="10">
        <v>22</v>
      </c>
      <c r="E43" s="12">
        <v>378165940</v>
      </c>
      <c r="F43" s="12">
        <v>389632662</v>
      </c>
    </row>
    <row r="44" spans="1:6" ht="35.25">
      <c r="A44" t="s">
        <v>64</v>
      </c>
      <c r="B44" s="11">
        <v>3</v>
      </c>
      <c r="C44" s="10" t="s">
        <v>65</v>
      </c>
      <c r="D44" s="10">
        <v>23</v>
      </c>
      <c r="E44" s="12">
        <v>265718637</v>
      </c>
      <c r="F44" s="12">
        <v>311508125</v>
      </c>
    </row>
    <row r="45" spans="1:6" ht="15" customHeight="1">
      <c r="A45" t="s">
        <v>66</v>
      </c>
      <c r="B45" s="11">
        <v>4</v>
      </c>
      <c r="C45" s="10" t="s">
        <v>67</v>
      </c>
      <c r="D45" s="10">
        <v>24</v>
      </c>
      <c r="E45" s="12">
        <v>4894820</v>
      </c>
      <c r="F45" s="12">
        <v>21720399</v>
      </c>
    </row>
    <row r="46" spans="1:6" ht="15" customHeight="1">
      <c r="A46" s="1"/>
      <c r="B46" s="9"/>
      <c r="C46" s="13" t="s">
        <v>68</v>
      </c>
      <c r="D46" s="9">
        <v>25</v>
      </c>
      <c r="E46" s="14">
        <f>SUM(E42+E43+E44+E45)</f>
        <v>747350271</v>
      </c>
      <c r="F46" s="14">
        <f>SUM(F42+F43+F44+F45)</f>
        <v>864220774</v>
      </c>
    </row>
    <row r="47" spans="2:6" ht="15" customHeight="1">
      <c r="B47" s="52" t="s">
        <v>69</v>
      </c>
      <c r="C47" s="52"/>
      <c r="D47" s="11"/>
      <c r="E47" s="12"/>
      <c r="F47" s="12"/>
    </row>
    <row r="48" spans="1:6" ht="15" customHeight="1">
      <c r="A48" t="s">
        <v>70</v>
      </c>
      <c r="B48" s="11">
        <v>1</v>
      </c>
      <c r="C48" s="10" t="s">
        <v>71</v>
      </c>
      <c r="D48" s="10">
        <v>26</v>
      </c>
      <c r="E48" s="12">
        <v>202061516</v>
      </c>
      <c r="F48" s="12">
        <v>365564010</v>
      </c>
    </row>
    <row r="49" spans="1:6" ht="24">
      <c r="A49" t="s">
        <v>72</v>
      </c>
      <c r="B49" s="11">
        <v>2</v>
      </c>
      <c r="C49" s="10" t="s">
        <v>73</v>
      </c>
      <c r="D49" s="11">
        <v>27</v>
      </c>
      <c r="E49" s="12">
        <v>0</v>
      </c>
      <c r="F49" s="12">
        <v>0</v>
      </c>
    </row>
    <row r="50" spans="1:6" ht="15" customHeight="1">
      <c r="A50" t="s">
        <v>74</v>
      </c>
      <c r="B50" s="11">
        <v>3</v>
      </c>
      <c r="C50" s="10" t="s">
        <v>75</v>
      </c>
      <c r="D50" s="11">
        <v>28</v>
      </c>
      <c r="E50" s="12"/>
      <c r="F50" s="12"/>
    </row>
    <row r="51" spans="1:6" ht="24">
      <c r="A51" t="s">
        <v>76</v>
      </c>
      <c r="B51" s="11">
        <v>4</v>
      </c>
      <c r="C51" s="10" t="s">
        <v>77</v>
      </c>
      <c r="D51" s="11">
        <v>29</v>
      </c>
      <c r="E51" s="12">
        <v>9070460</v>
      </c>
      <c r="F51" s="12">
        <v>14041842</v>
      </c>
    </row>
    <row r="52" spans="1:6" ht="15" customHeight="1">
      <c r="A52" t="s">
        <v>78</v>
      </c>
      <c r="B52" s="11">
        <v>5</v>
      </c>
      <c r="C52" s="10" t="s">
        <v>79</v>
      </c>
      <c r="D52" s="11">
        <v>30</v>
      </c>
      <c r="E52" s="12">
        <v>0</v>
      </c>
      <c r="F52" s="12">
        <v>0</v>
      </c>
    </row>
    <row r="53" spans="1:6" ht="15" customHeight="1">
      <c r="A53" s="1"/>
      <c r="B53" s="9"/>
      <c r="C53" s="13" t="s">
        <v>80</v>
      </c>
      <c r="D53" s="9">
        <v>31</v>
      </c>
      <c r="E53" s="14">
        <f>SUM(E48+E49+E50+E51+E52)</f>
        <v>211131976</v>
      </c>
      <c r="F53" s="14">
        <f>SUM(F48+F49+F50+F51+F52)</f>
        <v>379605852</v>
      </c>
    </row>
    <row r="54" spans="2:6" ht="15" customHeight="1">
      <c r="B54" s="52" t="s">
        <v>81</v>
      </c>
      <c r="C54" s="52"/>
      <c r="D54" s="11"/>
      <c r="E54" s="12"/>
      <c r="F54" s="12"/>
    </row>
    <row r="55" spans="1:6" ht="24">
      <c r="A55" t="s">
        <v>82</v>
      </c>
      <c r="B55" s="11">
        <v>1</v>
      </c>
      <c r="C55" s="10" t="s">
        <v>83</v>
      </c>
      <c r="D55" s="11">
        <v>32</v>
      </c>
      <c r="E55" s="12">
        <v>0</v>
      </c>
      <c r="F55" s="12">
        <v>0</v>
      </c>
    </row>
    <row r="56" spans="1:6" ht="12.75">
      <c r="A56" t="s">
        <v>84</v>
      </c>
      <c r="B56" s="11">
        <v>2</v>
      </c>
      <c r="C56" s="10" t="s">
        <v>85</v>
      </c>
      <c r="D56" s="11">
        <v>33</v>
      </c>
      <c r="E56" s="12">
        <v>0</v>
      </c>
      <c r="F56" s="12">
        <v>0</v>
      </c>
    </row>
    <row r="57" spans="1:6" ht="24">
      <c r="A57" t="s">
        <v>86</v>
      </c>
      <c r="B57" s="11">
        <v>3</v>
      </c>
      <c r="C57" s="10" t="s">
        <v>87</v>
      </c>
      <c r="D57" s="10">
        <v>34</v>
      </c>
      <c r="E57" s="12">
        <v>0</v>
      </c>
      <c r="F57" s="12">
        <v>0</v>
      </c>
    </row>
    <row r="58" spans="2:6" ht="15" customHeight="1">
      <c r="B58" s="51" t="s">
        <v>88</v>
      </c>
      <c r="C58" s="51"/>
      <c r="D58" s="11">
        <v>35</v>
      </c>
      <c r="E58" s="12">
        <f>SUM(E55+E56+E57)</f>
        <v>0</v>
      </c>
      <c r="F58" s="12">
        <v>0</v>
      </c>
    </row>
    <row r="59" spans="2:6" ht="15" customHeight="1">
      <c r="B59" s="52" t="s">
        <v>89</v>
      </c>
      <c r="C59" s="52"/>
      <c r="D59" s="11"/>
      <c r="E59" s="12"/>
      <c r="F59" s="12"/>
    </row>
    <row r="60" spans="1:6" ht="24">
      <c r="A60" t="s">
        <v>90</v>
      </c>
      <c r="B60" s="11">
        <v>1</v>
      </c>
      <c r="C60" s="10" t="s">
        <v>91</v>
      </c>
      <c r="D60" s="10">
        <v>36</v>
      </c>
      <c r="E60" s="12">
        <v>75278066</v>
      </c>
      <c r="F60" s="12">
        <v>39473012</v>
      </c>
    </row>
    <row r="61" spans="1:6" ht="15" customHeight="1">
      <c r="A61" s="1"/>
      <c r="B61" s="50" t="s">
        <v>92</v>
      </c>
      <c r="C61" s="50"/>
      <c r="D61" s="13">
        <v>37</v>
      </c>
      <c r="E61" s="14">
        <f>SUM(E46+E53+E58+E60)</f>
        <v>1033760313</v>
      </c>
      <c r="F61" s="14">
        <f>SUM(F46+F53+F58+F60)</f>
        <v>1283299638</v>
      </c>
    </row>
    <row r="62" spans="2:6" ht="15" customHeight="1">
      <c r="B62" s="9" t="s">
        <v>93</v>
      </c>
      <c r="C62" s="10"/>
      <c r="D62" s="11"/>
      <c r="E62" s="12"/>
      <c r="F62" s="12"/>
    </row>
    <row r="63" spans="1:6" ht="15" customHeight="1">
      <c r="A63" t="s">
        <v>94</v>
      </c>
      <c r="B63" s="11">
        <v>1</v>
      </c>
      <c r="C63" s="10" t="s">
        <v>95</v>
      </c>
      <c r="D63" s="11">
        <v>38</v>
      </c>
      <c r="E63" s="12">
        <v>6666917</v>
      </c>
      <c r="F63" s="12">
        <v>10965096</v>
      </c>
    </row>
    <row r="64" spans="2:6" ht="15" customHeight="1">
      <c r="B64" s="53" t="s">
        <v>96</v>
      </c>
      <c r="C64" s="54"/>
      <c r="D64" s="54"/>
      <c r="E64" s="54"/>
      <c r="F64" s="55"/>
    </row>
    <row r="65" spans="1:6" ht="24">
      <c r="A65" t="s">
        <v>97</v>
      </c>
      <c r="B65" s="11">
        <v>1</v>
      </c>
      <c r="C65" s="10" t="s">
        <v>98</v>
      </c>
      <c r="D65" s="11">
        <v>39</v>
      </c>
      <c r="E65" s="12">
        <v>0</v>
      </c>
      <c r="F65" s="12">
        <v>0</v>
      </c>
    </row>
    <row r="66" spans="1:6" ht="24">
      <c r="A66" t="s">
        <v>99</v>
      </c>
      <c r="B66" s="11">
        <v>2</v>
      </c>
      <c r="C66" s="10" t="s">
        <v>100</v>
      </c>
      <c r="D66" s="11">
        <v>40</v>
      </c>
      <c r="E66" s="12">
        <v>11979489</v>
      </c>
      <c r="F66" s="12">
        <v>11742798</v>
      </c>
    </row>
    <row r="67" spans="1:6" ht="15" customHeight="1">
      <c r="A67" t="s">
        <v>101</v>
      </c>
      <c r="B67" s="11">
        <v>3</v>
      </c>
      <c r="C67" s="10" t="s">
        <v>102</v>
      </c>
      <c r="D67" s="10">
        <v>41</v>
      </c>
      <c r="E67" s="12">
        <v>3801840</v>
      </c>
      <c r="F67" s="12">
        <v>2227527</v>
      </c>
    </row>
    <row r="68" spans="1:6" ht="15" customHeight="1">
      <c r="A68" t="s">
        <v>103</v>
      </c>
      <c r="B68" s="11">
        <v>4</v>
      </c>
      <c r="C68" s="10" t="s">
        <v>104</v>
      </c>
      <c r="D68" s="11">
        <v>42</v>
      </c>
      <c r="E68" s="12">
        <v>61509088</v>
      </c>
      <c r="F68" s="12">
        <v>97003315</v>
      </c>
    </row>
    <row r="69" spans="1:6" ht="12.75">
      <c r="A69" t="s">
        <v>105</v>
      </c>
      <c r="B69" s="11">
        <v>5</v>
      </c>
      <c r="C69" s="10" t="s">
        <v>106</v>
      </c>
      <c r="D69" s="11">
        <v>43</v>
      </c>
      <c r="E69" s="12">
        <v>0</v>
      </c>
      <c r="F69" s="12">
        <v>0</v>
      </c>
    </row>
    <row r="70" spans="1:6" ht="24">
      <c r="A70" t="s">
        <v>107</v>
      </c>
      <c r="B70" s="11">
        <v>6</v>
      </c>
      <c r="C70" s="10" t="s">
        <v>108</v>
      </c>
      <c r="D70" s="11">
        <v>44</v>
      </c>
      <c r="E70" s="12">
        <v>0</v>
      </c>
      <c r="F70" s="12">
        <v>0</v>
      </c>
    </row>
    <row r="71" spans="1:6" ht="12.75">
      <c r="A71" t="s">
        <v>109</v>
      </c>
      <c r="B71" s="11">
        <v>7</v>
      </c>
      <c r="C71" s="10" t="s">
        <v>110</v>
      </c>
      <c r="D71" s="11">
        <v>45</v>
      </c>
      <c r="E71" s="12">
        <v>7650000</v>
      </c>
      <c r="F71" s="12">
        <v>7650000</v>
      </c>
    </row>
    <row r="72" spans="1:6" ht="15" customHeight="1">
      <c r="A72" t="s">
        <v>111</v>
      </c>
      <c r="B72" s="11">
        <v>8</v>
      </c>
      <c r="C72" s="10" t="s">
        <v>112</v>
      </c>
      <c r="D72" s="11">
        <v>46</v>
      </c>
      <c r="E72" s="12">
        <v>1422088947</v>
      </c>
      <c r="F72" s="12">
        <v>1592907394</v>
      </c>
    </row>
    <row r="73" spans="1:6" ht="12.75">
      <c r="A73" s="1"/>
      <c r="B73" s="50" t="s">
        <v>113</v>
      </c>
      <c r="C73" s="50"/>
      <c r="D73" s="9">
        <v>47</v>
      </c>
      <c r="E73" s="14">
        <f>SUM(E65+E66+E67+E68+E69+E70+E71+E72)</f>
        <v>1507029364</v>
      </c>
      <c r="F73" s="14">
        <f>SUM(F65+F66+F67+F68+F69+F70+F71+F72)</f>
        <v>1711531034</v>
      </c>
    </row>
    <row r="74" spans="1:6" ht="12.75">
      <c r="A74" s="1"/>
      <c r="B74" s="50" t="s">
        <v>114</v>
      </c>
      <c r="C74" s="50"/>
      <c r="D74" s="13">
        <v>48</v>
      </c>
      <c r="E74" s="14">
        <f>SUM(E61+E63-E73-E91)</f>
        <v>-487273059</v>
      </c>
      <c r="F74" s="14">
        <f>SUM(F61+F63-F73-F91)</f>
        <v>-510392418</v>
      </c>
    </row>
    <row r="75" spans="1:6" ht="15" customHeight="1">
      <c r="A75" s="1"/>
      <c r="B75" s="50" t="s">
        <v>115</v>
      </c>
      <c r="C75" s="50"/>
      <c r="D75" s="13">
        <v>49</v>
      </c>
      <c r="E75" s="14">
        <f>SUM(E39+E74)</f>
        <v>594064433</v>
      </c>
      <c r="F75" s="14">
        <f>SUM(F39+F74)</f>
        <v>496809138</v>
      </c>
    </row>
    <row r="76" spans="2:6" ht="15" customHeight="1">
      <c r="B76" s="53" t="s">
        <v>116</v>
      </c>
      <c r="C76" s="54"/>
      <c r="D76" s="54"/>
      <c r="E76" s="54"/>
      <c r="F76" s="55"/>
    </row>
    <row r="77" spans="1:6" ht="24">
      <c r="A77" t="s">
        <v>117</v>
      </c>
      <c r="B77" s="11">
        <v>1</v>
      </c>
      <c r="C77" s="10" t="s">
        <v>118</v>
      </c>
      <c r="D77" s="10">
        <v>50</v>
      </c>
      <c r="E77" s="12">
        <v>0</v>
      </c>
      <c r="F77" s="12">
        <v>0</v>
      </c>
    </row>
    <row r="78" spans="1:6" ht="24">
      <c r="A78" t="s">
        <v>119</v>
      </c>
      <c r="B78" s="11">
        <v>2</v>
      </c>
      <c r="C78" s="10" t="s">
        <v>120</v>
      </c>
      <c r="D78" s="11">
        <v>51</v>
      </c>
      <c r="E78" s="12">
        <v>0</v>
      </c>
      <c r="F78" s="12">
        <v>0</v>
      </c>
    </row>
    <row r="79" spans="1:6" ht="12.75">
      <c r="A79" t="s">
        <v>121</v>
      </c>
      <c r="B79" s="11">
        <v>3</v>
      </c>
      <c r="C79" s="10" t="s">
        <v>102</v>
      </c>
      <c r="D79" s="10">
        <v>52</v>
      </c>
      <c r="E79" s="12">
        <v>0</v>
      </c>
      <c r="F79" s="12">
        <v>0</v>
      </c>
    </row>
    <row r="80" spans="1:6" ht="15" customHeight="1">
      <c r="A80" t="s">
        <v>122</v>
      </c>
      <c r="B80" s="11">
        <v>4</v>
      </c>
      <c r="C80" s="10" t="s">
        <v>123</v>
      </c>
      <c r="D80" s="11">
        <v>53</v>
      </c>
      <c r="E80" s="12">
        <v>2711925</v>
      </c>
      <c r="F80" s="12">
        <v>3167835</v>
      </c>
    </row>
    <row r="81" spans="1:6" ht="15" customHeight="1">
      <c r="A81" t="s">
        <v>124</v>
      </c>
      <c r="B81" s="11">
        <v>5</v>
      </c>
      <c r="C81" s="10" t="s">
        <v>106</v>
      </c>
      <c r="D81" s="11">
        <v>54</v>
      </c>
      <c r="E81" s="12">
        <v>0</v>
      </c>
      <c r="F81" s="12">
        <v>0</v>
      </c>
    </row>
    <row r="82" spans="1:6" ht="24">
      <c r="A82" t="s">
        <v>125</v>
      </c>
      <c r="B82" s="11">
        <v>6</v>
      </c>
      <c r="C82" s="10" t="s">
        <v>126</v>
      </c>
      <c r="D82" s="11">
        <v>55</v>
      </c>
      <c r="E82" s="12">
        <v>0</v>
      </c>
      <c r="F82" s="12">
        <v>0</v>
      </c>
    </row>
    <row r="83" spans="1:6" ht="24">
      <c r="A83" t="s">
        <v>127</v>
      </c>
      <c r="B83" s="11">
        <v>7</v>
      </c>
      <c r="C83" s="10" t="s">
        <v>128</v>
      </c>
      <c r="D83" s="11">
        <v>56</v>
      </c>
      <c r="E83" s="12">
        <v>0</v>
      </c>
      <c r="F83" s="12">
        <v>0</v>
      </c>
    </row>
    <row r="84" spans="1:6" ht="59.25">
      <c r="A84" t="s">
        <v>129</v>
      </c>
      <c r="B84" s="11">
        <v>8</v>
      </c>
      <c r="C84" s="10" t="s">
        <v>130</v>
      </c>
      <c r="D84" s="11">
        <v>57</v>
      </c>
      <c r="E84" s="12">
        <v>17309299</v>
      </c>
      <c r="F84" s="12">
        <v>17309299</v>
      </c>
    </row>
    <row r="85" spans="1:6" ht="15" customHeight="1">
      <c r="A85" s="1"/>
      <c r="B85" s="50" t="s">
        <v>131</v>
      </c>
      <c r="C85" s="50"/>
      <c r="D85" s="9">
        <v>58</v>
      </c>
      <c r="E85" s="14">
        <f>SUM(E77+E78+E79+E80+E81+E82+E83+E84)</f>
        <v>20021224</v>
      </c>
      <c r="F85" s="14">
        <f>SUM(F77+F78+F79+F80+F81+F82+F83+F84)</f>
        <v>20477134</v>
      </c>
    </row>
    <row r="86" spans="2:6" ht="15" customHeight="1">
      <c r="B86" s="9" t="s">
        <v>132</v>
      </c>
      <c r="C86" s="10"/>
      <c r="D86" s="11"/>
      <c r="E86" s="12"/>
      <c r="F86" s="12"/>
    </row>
    <row r="87" spans="1:6" ht="15" customHeight="1">
      <c r="A87" t="s">
        <v>133</v>
      </c>
      <c r="B87" s="11">
        <v>1</v>
      </c>
      <c r="C87" s="10" t="s">
        <v>134</v>
      </c>
      <c r="D87" s="10">
        <v>59</v>
      </c>
      <c r="E87" s="12">
        <v>0</v>
      </c>
      <c r="F87" s="12"/>
    </row>
    <row r="88" spans="1:6" ht="15" customHeight="1">
      <c r="A88" t="s">
        <v>135</v>
      </c>
      <c r="B88" s="11">
        <v>2</v>
      </c>
      <c r="C88" s="10" t="s">
        <v>136</v>
      </c>
      <c r="D88" s="11">
        <v>60</v>
      </c>
      <c r="E88" s="12">
        <v>34759924</v>
      </c>
      <c r="F88" s="12">
        <v>31731357</v>
      </c>
    </row>
    <row r="89" spans="2:6" ht="15" customHeight="1">
      <c r="B89" s="51" t="s">
        <v>137</v>
      </c>
      <c r="C89" s="51"/>
      <c r="D89" s="11">
        <v>61</v>
      </c>
      <c r="E89" s="12">
        <v>34759924</v>
      </c>
      <c r="F89" s="12">
        <v>31731357</v>
      </c>
    </row>
    <row r="90" spans="2:6" ht="15" customHeight="1">
      <c r="B90" s="9" t="s">
        <v>138</v>
      </c>
      <c r="C90" s="10"/>
      <c r="D90" s="11"/>
      <c r="E90" s="12"/>
      <c r="F90" s="12"/>
    </row>
    <row r="91" spans="1:6" ht="15" customHeight="1">
      <c r="A91" t="s">
        <v>139</v>
      </c>
      <c r="B91" s="11">
        <v>1</v>
      </c>
      <c r="C91" s="10" t="s">
        <v>140</v>
      </c>
      <c r="D91" s="11">
        <v>62</v>
      </c>
      <c r="E91" s="12">
        <v>20670925</v>
      </c>
      <c r="F91" s="12">
        <v>93126118</v>
      </c>
    </row>
    <row r="92" spans="2:6" ht="15" customHeight="1">
      <c r="B92" s="9" t="s">
        <v>141</v>
      </c>
      <c r="C92" s="13"/>
      <c r="D92" s="9"/>
      <c r="E92" s="14">
        <f>SUM(E75-E85-E89)</f>
        <v>539283285</v>
      </c>
      <c r="F92" s="14">
        <f>SUM(F75-F85-F89)</f>
        <v>444600647</v>
      </c>
    </row>
    <row r="93" spans="2:6" ht="15" customHeight="1">
      <c r="B93" s="57" t="s">
        <v>142</v>
      </c>
      <c r="C93" s="58"/>
      <c r="D93" s="58"/>
      <c r="E93" s="58"/>
      <c r="F93" s="59"/>
    </row>
    <row r="94" spans="2:6" ht="15" customHeight="1">
      <c r="B94" s="9" t="s">
        <v>143</v>
      </c>
      <c r="C94" s="10"/>
      <c r="D94" s="11"/>
      <c r="E94" s="12"/>
      <c r="F94" s="12"/>
    </row>
    <row r="95" spans="2:6" ht="15" customHeight="1">
      <c r="B95" s="11"/>
      <c r="C95" s="11" t="s">
        <v>144</v>
      </c>
      <c r="D95" s="10">
        <v>63</v>
      </c>
      <c r="E95" s="12">
        <v>168688375</v>
      </c>
      <c r="F95" s="12">
        <v>169200200</v>
      </c>
    </row>
    <row r="96" spans="1:6" ht="15" customHeight="1">
      <c r="A96" t="s">
        <v>145</v>
      </c>
      <c r="B96" s="11"/>
      <c r="C96" s="10" t="s">
        <v>146</v>
      </c>
      <c r="D96" s="11">
        <v>64</v>
      </c>
      <c r="E96" s="12">
        <v>0</v>
      </c>
      <c r="F96" s="12">
        <v>0</v>
      </c>
    </row>
    <row r="97" spans="1:6" ht="15" customHeight="1">
      <c r="A97" t="s">
        <v>147</v>
      </c>
      <c r="B97" s="11"/>
      <c r="C97" s="10" t="s">
        <v>148</v>
      </c>
      <c r="D97" s="11">
        <v>65</v>
      </c>
      <c r="E97" s="12">
        <v>168688375</v>
      </c>
      <c r="F97" s="12">
        <v>169200200</v>
      </c>
    </row>
    <row r="98" spans="1:6" ht="15" customHeight="1">
      <c r="A98" t="s">
        <v>149</v>
      </c>
      <c r="B98" s="11"/>
      <c r="C98" s="10" t="s">
        <v>150</v>
      </c>
      <c r="D98" s="11">
        <v>66</v>
      </c>
      <c r="E98" s="12">
        <v>0</v>
      </c>
      <c r="F98" s="12">
        <v>0</v>
      </c>
    </row>
    <row r="99" spans="2:6" ht="15" customHeight="1">
      <c r="B99" s="11"/>
      <c r="C99" s="11" t="s">
        <v>151</v>
      </c>
      <c r="D99" s="11"/>
      <c r="E99" s="12"/>
      <c r="F99" s="12"/>
    </row>
    <row r="100" spans="1:6" ht="15" customHeight="1">
      <c r="A100" t="s">
        <v>152</v>
      </c>
      <c r="B100" s="11"/>
      <c r="C100" s="10" t="s">
        <v>153</v>
      </c>
      <c r="D100" s="11">
        <v>67</v>
      </c>
      <c r="E100" s="12">
        <v>0</v>
      </c>
      <c r="F100" s="12">
        <v>0</v>
      </c>
    </row>
    <row r="101" spans="2:6" ht="15" customHeight="1">
      <c r="B101" s="11"/>
      <c r="C101" s="11" t="s">
        <v>154</v>
      </c>
      <c r="D101" s="11"/>
      <c r="E101" s="12"/>
      <c r="F101" s="12"/>
    </row>
    <row r="102" spans="1:6" ht="15" customHeight="1">
      <c r="A102" t="s">
        <v>155</v>
      </c>
      <c r="B102" s="11"/>
      <c r="C102" s="10" t="s">
        <v>156</v>
      </c>
      <c r="D102" s="11">
        <v>68</v>
      </c>
      <c r="E102" s="12">
        <v>1055147515</v>
      </c>
      <c r="F102" s="12">
        <v>1053815460</v>
      </c>
    </row>
    <row r="103" spans="2:6" ht="15" customHeight="1">
      <c r="B103" s="11"/>
      <c r="C103" s="16" t="s">
        <v>157</v>
      </c>
      <c r="D103" s="11">
        <v>69</v>
      </c>
      <c r="E103" s="12"/>
      <c r="F103" s="12"/>
    </row>
    <row r="104" spans="2:6" ht="15" customHeight="1">
      <c r="B104" s="11"/>
      <c r="C104" s="11" t="s">
        <v>158</v>
      </c>
      <c r="D104" s="10">
        <v>70</v>
      </c>
      <c r="E104" s="12">
        <v>8169187</v>
      </c>
      <c r="F104" s="12">
        <v>7688785</v>
      </c>
    </row>
    <row r="105" spans="1:6" ht="15" customHeight="1">
      <c r="A105" t="s">
        <v>159</v>
      </c>
      <c r="B105" s="11"/>
      <c r="C105" s="10" t="s">
        <v>160</v>
      </c>
      <c r="D105" s="11">
        <v>71</v>
      </c>
      <c r="E105" s="12">
        <v>0</v>
      </c>
      <c r="F105" s="12">
        <v>0</v>
      </c>
    </row>
    <row r="106" spans="1:6" ht="15" customHeight="1">
      <c r="A106" t="s">
        <v>161</v>
      </c>
      <c r="B106" s="11"/>
      <c r="C106" s="10" t="s">
        <v>162</v>
      </c>
      <c r="D106" s="11">
        <v>72</v>
      </c>
      <c r="E106" s="12">
        <v>0</v>
      </c>
      <c r="F106" s="12">
        <v>0</v>
      </c>
    </row>
    <row r="107" spans="1:6" ht="15" customHeight="1">
      <c r="A107" t="s">
        <v>163</v>
      </c>
      <c r="B107" s="11"/>
      <c r="C107" s="10" t="s">
        <v>164</v>
      </c>
      <c r="D107" s="11">
        <v>73</v>
      </c>
      <c r="E107" s="12">
        <v>0</v>
      </c>
      <c r="F107" s="12">
        <v>0</v>
      </c>
    </row>
    <row r="108" spans="1:6" ht="15" customHeight="1">
      <c r="A108" t="s">
        <v>165</v>
      </c>
      <c r="B108" s="11"/>
      <c r="C108" s="10" t="s">
        <v>166</v>
      </c>
      <c r="D108" s="11">
        <v>74</v>
      </c>
      <c r="E108" s="12">
        <v>8169187</v>
      </c>
      <c r="F108" s="12">
        <v>7688785</v>
      </c>
    </row>
    <row r="109" spans="2:6" ht="15" customHeight="1">
      <c r="B109" s="11"/>
      <c r="C109" s="11" t="s">
        <v>167</v>
      </c>
      <c r="D109" s="11"/>
      <c r="E109" s="12"/>
      <c r="F109" s="12"/>
    </row>
    <row r="110" spans="1:6" ht="15" customHeight="1">
      <c r="A110" t="s">
        <v>168</v>
      </c>
      <c r="B110" s="17"/>
      <c r="C110" s="18" t="s">
        <v>169</v>
      </c>
      <c r="D110" s="11">
        <v>75</v>
      </c>
      <c r="E110" s="12">
        <v>0</v>
      </c>
      <c r="F110" s="12">
        <v>0</v>
      </c>
    </row>
    <row r="111" spans="2:6" ht="15" customHeight="1">
      <c r="B111" s="19"/>
      <c r="C111" s="20" t="s">
        <v>170</v>
      </c>
      <c r="D111" s="21">
        <v>76</v>
      </c>
      <c r="E111" s="12">
        <v>692759770</v>
      </c>
      <c r="F111" s="12">
        <v>691486296</v>
      </c>
    </row>
    <row r="112" spans="2:6" ht="15" customHeight="1">
      <c r="B112" s="22"/>
      <c r="C112" s="22" t="s">
        <v>171</v>
      </c>
      <c r="D112" s="11"/>
      <c r="E112" s="12"/>
      <c r="F112" s="12"/>
    </row>
    <row r="113" spans="1:6" ht="15" customHeight="1">
      <c r="A113" t="s">
        <v>172</v>
      </c>
      <c r="B113" s="11"/>
      <c r="C113" s="10" t="s">
        <v>173</v>
      </c>
      <c r="D113" s="11">
        <v>77</v>
      </c>
      <c r="E113" s="12">
        <v>37978</v>
      </c>
      <c r="F113" s="12"/>
    </row>
    <row r="114" spans="2:6" ht="15" customHeight="1">
      <c r="B114" s="11"/>
      <c r="C114" s="10" t="s">
        <v>174</v>
      </c>
      <c r="D114" s="11">
        <v>78</v>
      </c>
      <c r="E114" s="12">
        <v>0</v>
      </c>
      <c r="F114" s="12">
        <v>94617502</v>
      </c>
    </row>
    <row r="115" spans="1:6" ht="15" customHeight="1">
      <c r="A115" t="s">
        <v>175</v>
      </c>
      <c r="B115" s="11"/>
      <c r="C115" s="10" t="s">
        <v>176</v>
      </c>
      <c r="D115" s="11">
        <v>79</v>
      </c>
      <c r="E115" s="12">
        <v>0</v>
      </c>
      <c r="F115" s="12"/>
    </row>
    <row r="116" spans="2:6" ht="15" customHeight="1">
      <c r="B116" s="50" t="s">
        <v>177</v>
      </c>
      <c r="C116" s="50"/>
      <c r="D116" s="23">
        <v>80</v>
      </c>
      <c r="E116" s="14">
        <f>SUM(E95+E100+E102-E103+E104+E110-E111+E113-E114-E115)</f>
        <v>539283285</v>
      </c>
      <c r="F116" s="14">
        <f>SUM(F95+F100+F102-F103+F104+F110-F111+F113-F114-F115)</f>
        <v>444600647</v>
      </c>
    </row>
    <row r="117" spans="1:6" ht="15" customHeight="1">
      <c r="A117" t="s">
        <v>178</v>
      </c>
      <c r="B117" s="11"/>
      <c r="C117" s="10" t="s">
        <v>179</v>
      </c>
      <c r="D117" s="11">
        <v>81</v>
      </c>
      <c r="E117" s="12">
        <v>0</v>
      </c>
      <c r="F117" s="12">
        <v>0</v>
      </c>
    </row>
    <row r="118" spans="2:6" ht="15" customHeight="1">
      <c r="B118" s="50" t="s">
        <v>180</v>
      </c>
      <c r="C118" s="50"/>
      <c r="D118" s="10">
        <v>82</v>
      </c>
      <c r="E118" s="14">
        <f>SUM(E116+E117)</f>
        <v>539283285</v>
      </c>
      <c r="F118" s="14">
        <f>SUM(F116+F117)</f>
        <v>444600647</v>
      </c>
    </row>
    <row r="119" spans="2:6" ht="15" customHeight="1">
      <c r="B119" s="24"/>
      <c r="C119" s="24"/>
      <c r="D119" s="25"/>
      <c r="E119" s="26"/>
      <c r="F119" s="26"/>
    </row>
    <row r="120" spans="2:6" ht="15" customHeight="1">
      <c r="B120" s="56" t="s">
        <v>181</v>
      </c>
      <c r="C120" s="56"/>
      <c r="D120" s="56" t="s">
        <v>182</v>
      </c>
      <c r="E120" s="56"/>
      <c r="F120" s="56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</sheetData>
  <mergeCells count="34">
    <mergeCell ref="B118:C118"/>
    <mergeCell ref="B120:C120"/>
    <mergeCell ref="D120:F120"/>
    <mergeCell ref="B85:C85"/>
    <mergeCell ref="B89:C89"/>
    <mergeCell ref="B93:F93"/>
    <mergeCell ref="B116:C116"/>
    <mergeCell ref="B73:C73"/>
    <mergeCell ref="B74:C74"/>
    <mergeCell ref="B75:C75"/>
    <mergeCell ref="B76:F76"/>
    <mergeCell ref="B58:C58"/>
    <mergeCell ref="B59:C59"/>
    <mergeCell ref="B61:C61"/>
    <mergeCell ref="B64:F64"/>
    <mergeCell ref="B39:C39"/>
    <mergeCell ref="B41:C41"/>
    <mergeCell ref="B47:C47"/>
    <mergeCell ref="B54:C54"/>
    <mergeCell ref="C8:F8"/>
    <mergeCell ref="C9:F9"/>
    <mergeCell ref="C11:F11"/>
    <mergeCell ref="B12:C14"/>
    <mergeCell ref="D12:D14"/>
    <mergeCell ref="E12:F12"/>
    <mergeCell ref="B4:C4"/>
    <mergeCell ref="D4:F4"/>
    <mergeCell ref="B5:C5"/>
    <mergeCell ref="D5:F5"/>
    <mergeCell ref="B1:C1"/>
    <mergeCell ref="D1:F1"/>
    <mergeCell ref="D2:F2"/>
    <mergeCell ref="B3:C3"/>
    <mergeCell ref="D3:F3"/>
  </mergeCells>
  <printOptions/>
  <pageMargins left="0.4724409448818898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65">
      <selection activeCell="F94" sqref="F94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49.421875" style="0" customWidth="1"/>
    <col min="4" max="4" width="4.28125" style="0" customWidth="1"/>
    <col min="5" max="5" width="15.00390625" style="0" customWidth="1"/>
    <col min="6" max="6" width="15.28125" style="0" customWidth="1"/>
  </cols>
  <sheetData>
    <row r="1" spans="2:6" ht="12.75">
      <c r="B1" s="1" t="str">
        <f>+'[1]Bilant'!B1</f>
        <v>Judetul:  Caras-Severin</v>
      </c>
      <c r="D1" s="38" t="str">
        <f>+'[1]Bilant'!D1</f>
        <v>Forma de proprietate:    27</v>
      </c>
      <c r="E1" s="38"/>
      <c r="F1" s="38"/>
    </row>
    <row r="2" spans="2:6" ht="15" customHeight="1">
      <c r="B2" s="1" t="str">
        <f>+'[1]Bilant'!B2</f>
        <v>Unitatea :  S.C. UCMR SA</v>
      </c>
      <c r="D2" s="38" t="s">
        <v>2</v>
      </c>
      <c r="E2" s="38"/>
      <c r="F2" s="38"/>
    </row>
    <row r="3" spans="2:6" ht="12.75">
      <c r="B3" s="1" t="str">
        <f>+'[1]Bilant'!B3</f>
        <v>Localitatea:  RESITA</v>
      </c>
      <c r="D3" s="38" t="s">
        <v>4</v>
      </c>
      <c r="E3" s="38"/>
      <c r="F3" s="38"/>
    </row>
    <row r="4" spans="2:6" ht="12.75">
      <c r="B4" s="1" t="str">
        <f>+'[1]Bilant'!B4</f>
        <v>Telefon:  0255 217111</v>
      </c>
      <c r="D4" s="1" t="str">
        <f>+'[1]Bilant'!D4</f>
        <v>Cod CAEN: 291</v>
      </c>
      <c r="E4" s="2"/>
      <c r="F4" s="2"/>
    </row>
    <row r="5" spans="2:6" ht="12.75">
      <c r="B5" s="1" t="str">
        <f>+'[1]Bilant'!B5</f>
        <v>Numarul din Registrul Comertului:   J/11/4/12.02.1991</v>
      </c>
      <c r="D5" s="1" t="str">
        <f>+'[1]Bilant'!D5</f>
        <v>Cod fiscal: 1056654</v>
      </c>
      <c r="E5" s="2"/>
      <c r="F5" s="2"/>
    </row>
    <row r="6" spans="2:6" ht="12.75">
      <c r="B6" s="1"/>
      <c r="D6" s="1"/>
      <c r="E6" s="2"/>
      <c r="F6" s="2"/>
    </row>
    <row r="7" spans="2:6" ht="12.75">
      <c r="B7" s="1"/>
      <c r="D7" s="1"/>
      <c r="E7" s="2"/>
      <c r="F7" s="2"/>
    </row>
    <row r="8" spans="2:6" ht="12.75">
      <c r="B8" s="1"/>
      <c r="D8" s="1"/>
      <c r="E8" s="2"/>
      <c r="F8" s="2"/>
    </row>
    <row r="9" spans="2:6" ht="12.75">
      <c r="B9" s="1"/>
      <c r="E9" s="2"/>
      <c r="F9" s="2"/>
    </row>
    <row r="10" spans="2:6" ht="12.75">
      <c r="B10" s="1" t="s">
        <v>183</v>
      </c>
      <c r="C10" s="27"/>
      <c r="E10" s="2"/>
      <c r="F10" s="2"/>
    </row>
    <row r="11" spans="3:6" ht="12.75">
      <c r="C11" s="28" t="s">
        <v>184</v>
      </c>
      <c r="E11" s="29"/>
      <c r="F11" s="2"/>
    </row>
    <row r="12" spans="3:6" ht="12.75">
      <c r="C12" s="30"/>
      <c r="E12" s="2"/>
      <c r="F12" s="2"/>
    </row>
    <row r="13" spans="3:6" ht="12.75">
      <c r="C13" s="27"/>
      <c r="E13" s="2"/>
      <c r="F13" s="2"/>
    </row>
    <row r="14" spans="2:6" ht="12.75">
      <c r="B14" s="60" t="s">
        <v>185</v>
      </c>
      <c r="C14" s="60"/>
      <c r="D14" s="60" t="s">
        <v>186</v>
      </c>
      <c r="E14" s="49" t="s">
        <v>187</v>
      </c>
      <c r="F14" s="49"/>
    </row>
    <row r="15" spans="2:6" ht="12.75">
      <c r="B15" s="60"/>
      <c r="C15" s="60"/>
      <c r="D15" s="60"/>
      <c r="E15" s="5" t="s">
        <v>188</v>
      </c>
      <c r="F15" s="5" t="s">
        <v>189</v>
      </c>
    </row>
    <row r="16" spans="2:6" ht="12.75">
      <c r="B16" s="31"/>
      <c r="C16" s="7"/>
      <c r="D16" s="7"/>
      <c r="E16" s="5" t="s">
        <v>190</v>
      </c>
      <c r="F16" s="5" t="s">
        <v>190</v>
      </c>
    </row>
    <row r="17" spans="2:6" ht="12.75">
      <c r="B17" s="31">
        <v>0</v>
      </c>
      <c r="C17" s="7" t="s">
        <v>16</v>
      </c>
      <c r="D17" s="6" t="s">
        <v>17</v>
      </c>
      <c r="E17" s="8">
        <v>1</v>
      </c>
      <c r="F17" s="8">
        <v>2</v>
      </c>
    </row>
    <row r="18" spans="2:6" ht="15" customHeight="1">
      <c r="B18" s="61">
        <v>1</v>
      </c>
      <c r="C18" s="10" t="s">
        <v>191</v>
      </c>
      <c r="D18" s="11">
        <v>1</v>
      </c>
      <c r="E18" s="12">
        <f>E19+E20+E21</f>
        <v>759136564</v>
      </c>
      <c r="F18" s="12">
        <f>F19+F20+F21</f>
        <v>890066191</v>
      </c>
    </row>
    <row r="19" spans="1:6" ht="15" customHeight="1">
      <c r="A19" t="s">
        <v>192</v>
      </c>
      <c r="B19" s="62"/>
      <c r="C19" s="32" t="s">
        <v>193</v>
      </c>
      <c r="D19" s="11">
        <v>2</v>
      </c>
      <c r="E19" s="12">
        <v>756666384</v>
      </c>
      <c r="F19" s="12">
        <v>888844804</v>
      </c>
    </row>
    <row r="20" spans="1:6" ht="15" customHeight="1">
      <c r="A20" t="s">
        <v>194</v>
      </c>
      <c r="B20" s="62"/>
      <c r="C20" s="10" t="s">
        <v>195</v>
      </c>
      <c r="D20" s="11">
        <v>3</v>
      </c>
      <c r="E20" s="12">
        <v>2470180</v>
      </c>
      <c r="F20" s="12">
        <v>1221387</v>
      </c>
    </row>
    <row r="21" spans="1:6" ht="15" customHeight="1">
      <c r="A21" t="s">
        <v>196</v>
      </c>
      <c r="B21" s="63"/>
      <c r="C21" s="10" t="s">
        <v>197</v>
      </c>
      <c r="D21" s="11">
        <v>4</v>
      </c>
      <c r="E21" s="12">
        <v>0</v>
      </c>
      <c r="F21" s="12">
        <v>0</v>
      </c>
    </row>
    <row r="22" spans="1:6" ht="15" customHeight="1">
      <c r="A22" t="s">
        <v>198</v>
      </c>
      <c r="B22" s="11">
        <v>2</v>
      </c>
      <c r="C22" s="10" t="s">
        <v>199</v>
      </c>
      <c r="D22" s="11">
        <v>5</v>
      </c>
      <c r="E22" s="12">
        <v>161539962</v>
      </c>
      <c r="F22" s="12">
        <v>57491694</v>
      </c>
    </row>
    <row r="23" spans="2:6" ht="15" customHeight="1">
      <c r="B23" s="11"/>
      <c r="C23" s="33" t="s">
        <v>200</v>
      </c>
      <c r="D23" s="11">
        <v>6</v>
      </c>
      <c r="E23" s="12">
        <v>0</v>
      </c>
      <c r="F23" s="12">
        <v>0</v>
      </c>
    </row>
    <row r="24" spans="1:6" ht="17.25" customHeight="1">
      <c r="A24" t="s">
        <v>201</v>
      </c>
      <c r="B24" s="11">
        <v>3</v>
      </c>
      <c r="C24" s="10" t="s">
        <v>202</v>
      </c>
      <c r="D24" s="11">
        <v>7</v>
      </c>
      <c r="E24" s="12">
        <v>2963517</v>
      </c>
      <c r="F24" s="12">
        <v>3444072</v>
      </c>
    </row>
    <row r="25" spans="1:6" ht="17.25" customHeight="1">
      <c r="A25" t="s">
        <v>203</v>
      </c>
      <c r="B25" s="11">
        <v>4</v>
      </c>
      <c r="C25" s="10" t="s">
        <v>204</v>
      </c>
      <c r="D25" s="11">
        <v>8</v>
      </c>
      <c r="E25" s="12">
        <v>44277747</v>
      </c>
      <c r="F25" s="12">
        <v>12381355</v>
      </c>
    </row>
    <row r="26" spans="1:6" ht="24.75" customHeight="1">
      <c r="A26" s="1"/>
      <c r="B26" s="64" t="s">
        <v>205</v>
      </c>
      <c r="C26" s="65"/>
      <c r="D26" s="9">
        <v>9</v>
      </c>
      <c r="E26" s="14">
        <f>E18+E22+E23+E24+E25</f>
        <v>967917790</v>
      </c>
      <c r="F26" s="14">
        <f>F18+F22+F23+F24+F25</f>
        <v>963383312</v>
      </c>
    </row>
    <row r="27" spans="1:6" ht="26.25" customHeight="1">
      <c r="A27" t="s">
        <v>206</v>
      </c>
      <c r="B27" s="11">
        <v>5</v>
      </c>
      <c r="C27" s="10" t="s">
        <v>207</v>
      </c>
      <c r="D27" s="11">
        <v>10</v>
      </c>
      <c r="E27" s="12">
        <v>207520959</v>
      </c>
      <c r="F27" s="12">
        <v>288249682</v>
      </c>
    </row>
    <row r="28" spans="1:6" ht="15" customHeight="1">
      <c r="A28" t="s">
        <v>208</v>
      </c>
      <c r="B28" s="66"/>
      <c r="C28" s="10" t="s">
        <v>209</v>
      </c>
      <c r="D28" s="11">
        <v>11</v>
      </c>
      <c r="E28" s="12">
        <v>12663657</v>
      </c>
      <c r="F28" s="12">
        <v>19309578</v>
      </c>
    </row>
    <row r="29" spans="1:6" ht="15" customHeight="1">
      <c r="A29" t="s">
        <v>210</v>
      </c>
      <c r="B29" s="67"/>
      <c r="C29" s="10" t="s">
        <v>211</v>
      </c>
      <c r="D29" s="11">
        <v>12</v>
      </c>
      <c r="E29" s="12">
        <v>111472171</v>
      </c>
      <c r="F29" s="12">
        <v>106277739</v>
      </c>
    </row>
    <row r="30" spans="1:6" ht="15" customHeight="1">
      <c r="A30" t="s">
        <v>212</v>
      </c>
      <c r="B30" s="68"/>
      <c r="C30" s="10" t="s">
        <v>213</v>
      </c>
      <c r="D30" s="11">
        <v>13</v>
      </c>
      <c r="E30" s="12">
        <v>1785898</v>
      </c>
      <c r="F30" s="12">
        <v>1119055</v>
      </c>
    </row>
    <row r="31" spans="2:6" ht="17.25" customHeight="1">
      <c r="B31" s="11">
        <v>6</v>
      </c>
      <c r="C31" s="10" t="s">
        <v>214</v>
      </c>
      <c r="D31" s="11">
        <v>14</v>
      </c>
      <c r="E31" s="12">
        <f>E32+E33</f>
        <v>354409602</v>
      </c>
      <c r="F31" s="12">
        <f>F32+F33</f>
        <v>417232384</v>
      </c>
    </row>
    <row r="32" spans="1:6" ht="15" customHeight="1">
      <c r="A32" t="s">
        <v>215</v>
      </c>
      <c r="B32" s="66"/>
      <c r="C32" s="10" t="s">
        <v>216</v>
      </c>
      <c r="D32" s="11">
        <v>15</v>
      </c>
      <c r="E32" s="12">
        <v>261521436</v>
      </c>
      <c r="F32" s="12">
        <v>307267049</v>
      </c>
    </row>
    <row r="33" spans="1:6" ht="15" customHeight="1">
      <c r="A33" t="s">
        <v>217</v>
      </c>
      <c r="B33" s="68"/>
      <c r="C33" s="10" t="s">
        <v>218</v>
      </c>
      <c r="D33" s="11">
        <v>16</v>
      </c>
      <c r="E33" s="12">
        <v>92888166</v>
      </c>
      <c r="F33" s="12">
        <v>109965335</v>
      </c>
    </row>
    <row r="34" spans="2:6" ht="18" customHeight="1">
      <c r="B34" s="11">
        <v>7</v>
      </c>
      <c r="C34" s="10" t="s">
        <v>219</v>
      </c>
      <c r="D34" s="11">
        <v>17</v>
      </c>
      <c r="E34" s="12">
        <v>95583646</v>
      </c>
      <c r="F34" s="12">
        <v>95990391</v>
      </c>
    </row>
    <row r="35" spans="1:6" ht="15" customHeight="1">
      <c r="A35" t="s">
        <v>220</v>
      </c>
      <c r="B35" s="66"/>
      <c r="C35" s="10" t="s">
        <v>221</v>
      </c>
      <c r="D35" s="11">
        <v>18</v>
      </c>
      <c r="E35" s="12">
        <v>95583646</v>
      </c>
      <c r="F35" s="12">
        <v>95990391</v>
      </c>
    </row>
    <row r="36" spans="1:6" ht="15" customHeight="1">
      <c r="A36" t="s">
        <v>222</v>
      </c>
      <c r="B36" s="67"/>
      <c r="C36" s="10" t="s">
        <v>223</v>
      </c>
      <c r="D36" s="11">
        <v>19</v>
      </c>
      <c r="E36" s="12">
        <v>0</v>
      </c>
      <c r="F36" s="12">
        <v>0</v>
      </c>
    </row>
    <row r="37" spans="2:6" ht="15" customHeight="1">
      <c r="B37" s="67"/>
      <c r="C37" s="10" t="s">
        <v>224</v>
      </c>
      <c r="D37" s="11">
        <v>20</v>
      </c>
      <c r="E37" s="12">
        <v>10430265</v>
      </c>
      <c r="F37" s="12">
        <v>0</v>
      </c>
    </row>
    <row r="38" spans="1:6" ht="15" customHeight="1">
      <c r="A38" t="s">
        <v>225</v>
      </c>
      <c r="B38" s="67"/>
      <c r="C38" s="10" t="s">
        <v>226</v>
      </c>
      <c r="D38" s="11">
        <v>21</v>
      </c>
      <c r="E38" s="12">
        <v>17292500</v>
      </c>
      <c r="F38" s="12">
        <v>0</v>
      </c>
    </row>
    <row r="39" spans="1:6" ht="15" customHeight="1">
      <c r="A39" t="s">
        <v>227</v>
      </c>
      <c r="B39" s="68"/>
      <c r="C39" s="10" t="s">
        <v>228</v>
      </c>
      <c r="D39" s="11">
        <v>22</v>
      </c>
      <c r="E39" s="12">
        <v>6862235</v>
      </c>
      <c r="F39" s="12">
        <v>0</v>
      </c>
    </row>
    <row r="40" spans="2:6" ht="15" customHeight="1">
      <c r="B40" s="11">
        <v>8</v>
      </c>
      <c r="C40" s="10" t="s">
        <v>229</v>
      </c>
      <c r="D40" s="11">
        <v>23</v>
      </c>
      <c r="E40" s="12">
        <f>SUM(E41+E42+E43)</f>
        <v>165109301</v>
      </c>
      <c r="F40" s="12">
        <f>SUM(F41+F42+F43)</f>
        <v>138330827</v>
      </c>
    </row>
    <row r="41" spans="1:6" ht="27.75" customHeight="1">
      <c r="A41" t="s">
        <v>230</v>
      </c>
      <c r="B41" s="66"/>
      <c r="C41" s="32" t="s">
        <v>231</v>
      </c>
      <c r="D41" s="11">
        <v>24</v>
      </c>
      <c r="E41" s="12">
        <v>63422964</v>
      </c>
      <c r="F41" s="12">
        <v>100908800</v>
      </c>
    </row>
    <row r="42" spans="1:6" ht="24">
      <c r="A42" t="s">
        <v>232</v>
      </c>
      <c r="B42" s="67"/>
      <c r="C42" s="10" t="s">
        <v>233</v>
      </c>
      <c r="D42" s="11">
        <v>25</v>
      </c>
      <c r="E42" s="12">
        <v>18525677</v>
      </c>
      <c r="F42" s="12">
        <v>23720288</v>
      </c>
    </row>
    <row r="43" spans="1:6" ht="18.75" customHeight="1">
      <c r="A43" t="s">
        <v>234</v>
      </c>
      <c r="B43" s="67"/>
      <c r="C43" s="10" t="s">
        <v>235</v>
      </c>
      <c r="D43" s="11">
        <v>26</v>
      </c>
      <c r="E43" s="15">
        <v>83160660</v>
      </c>
      <c r="F43" s="12">
        <v>13701739</v>
      </c>
    </row>
    <row r="44" spans="2:6" ht="17.25" customHeight="1">
      <c r="B44" s="67"/>
      <c r="C44" s="10" t="s">
        <v>236</v>
      </c>
      <c r="D44" s="11">
        <v>27</v>
      </c>
      <c r="E44" s="12">
        <v>2673687</v>
      </c>
      <c r="F44" s="12">
        <v>-3028567</v>
      </c>
    </row>
    <row r="45" spans="1:6" ht="15" customHeight="1">
      <c r="A45" t="s">
        <v>237</v>
      </c>
      <c r="B45" s="67"/>
      <c r="C45" s="10" t="s">
        <v>238</v>
      </c>
      <c r="D45" s="11">
        <v>28</v>
      </c>
      <c r="E45" s="12">
        <v>6454607</v>
      </c>
      <c r="F45" s="12">
        <v>0</v>
      </c>
    </row>
    <row r="46" spans="1:6" ht="15" customHeight="1">
      <c r="A46" t="s">
        <v>239</v>
      </c>
      <c r="B46" s="68"/>
      <c r="C46" s="10" t="s">
        <v>240</v>
      </c>
      <c r="D46" s="11">
        <v>29</v>
      </c>
      <c r="E46" s="12">
        <v>3780920</v>
      </c>
      <c r="F46" s="12">
        <v>3028567</v>
      </c>
    </row>
    <row r="47" spans="1:6" ht="26.25" customHeight="1">
      <c r="A47" s="1"/>
      <c r="B47" s="50" t="s">
        <v>241</v>
      </c>
      <c r="C47" s="50"/>
      <c r="D47" s="13">
        <v>30</v>
      </c>
      <c r="E47" s="14">
        <f>SUM(E27+E28+E29+E30+E31+E34+E37+E40+E44)</f>
        <v>961649186</v>
      </c>
      <c r="F47" s="14">
        <f>SUM(F27+F28+F29+F30+F31+F34+F37+F40+F44)</f>
        <v>1063481089</v>
      </c>
    </row>
    <row r="48" spans="2:6" ht="17.25" customHeight="1">
      <c r="B48" s="11" t="s">
        <v>242</v>
      </c>
      <c r="C48" s="10"/>
      <c r="D48" s="11"/>
      <c r="E48" s="12"/>
      <c r="F48" s="12"/>
    </row>
    <row r="49" spans="2:6" ht="15" customHeight="1">
      <c r="B49" s="66"/>
      <c r="C49" s="34" t="s">
        <v>243</v>
      </c>
      <c r="D49" s="11">
        <v>31</v>
      </c>
      <c r="E49" s="14">
        <v>6268604</v>
      </c>
      <c r="F49" s="12">
        <v>0</v>
      </c>
    </row>
    <row r="50" spans="2:6" ht="15" customHeight="1">
      <c r="B50" s="68"/>
      <c r="C50" s="34" t="s">
        <v>244</v>
      </c>
      <c r="D50" s="11">
        <v>32</v>
      </c>
      <c r="E50" s="14">
        <v>0</v>
      </c>
      <c r="F50" s="14">
        <f>SUM(F47-F26)</f>
        <v>100097777</v>
      </c>
    </row>
    <row r="51" spans="1:6" ht="15" customHeight="1">
      <c r="A51" t="s">
        <v>245</v>
      </c>
      <c r="B51" s="11">
        <v>9</v>
      </c>
      <c r="C51" s="10" t="s">
        <v>246</v>
      </c>
      <c r="D51" s="10">
        <v>33</v>
      </c>
      <c r="E51" s="12">
        <v>0</v>
      </c>
      <c r="F51" s="12">
        <v>0</v>
      </c>
    </row>
    <row r="52" spans="2:6" ht="15" customHeight="1">
      <c r="B52" s="11"/>
      <c r="C52" s="34" t="s">
        <v>247</v>
      </c>
      <c r="D52" s="11">
        <v>34</v>
      </c>
      <c r="E52" s="12">
        <v>0</v>
      </c>
      <c r="F52" s="12">
        <v>0</v>
      </c>
    </row>
    <row r="53" spans="1:6" ht="25.5">
      <c r="A53" t="s">
        <v>248</v>
      </c>
      <c r="B53" s="11">
        <v>10</v>
      </c>
      <c r="C53" s="10" t="s">
        <v>249</v>
      </c>
      <c r="D53" s="10">
        <v>35</v>
      </c>
      <c r="E53" s="12">
        <v>0</v>
      </c>
      <c r="F53" s="12">
        <v>0</v>
      </c>
    </row>
    <row r="54" spans="2:6" ht="15" customHeight="1">
      <c r="B54" s="11"/>
      <c r="C54" s="34" t="s">
        <v>247</v>
      </c>
      <c r="D54" s="11">
        <v>36</v>
      </c>
      <c r="E54" s="12">
        <v>0</v>
      </c>
      <c r="F54" s="12">
        <v>0</v>
      </c>
    </row>
    <row r="55" spans="1:6" ht="15" customHeight="1">
      <c r="A55" t="s">
        <v>250</v>
      </c>
      <c r="B55" s="11">
        <v>11</v>
      </c>
      <c r="C55" s="10" t="s">
        <v>251</v>
      </c>
      <c r="D55" s="11">
        <v>37</v>
      </c>
      <c r="E55" s="12">
        <v>952884</v>
      </c>
      <c r="F55" s="12">
        <v>4079870</v>
      </c>
    </row>
    <row r="56" spans="2:6" ht="15" customHeight="1">
      <c r="B56" s="11"/>
      <c r="C56" s="34" t="s">
        <v>247</v>
      </c>
      <c r="D56" s="11">
        <v>38</v>
      </c>
      <c r="E56" s="12"/>
      <c r="F56" s="12">
        <v>0</v>
      </c>
    </row>
    <row r="57" spans="1:6" ht="24">
      <c r="A57" t="s">
        <v>252</v>
      </c>
      <c r="B57" s="11"/>
      <c r="C57" s="10" t="s">
        <v>253</v>
      </c>
      <c r="D57" s="10">
        <v>39</v>
      </c>
      <c r="E57" s="12">
        <v>31150574</v>
      </c>
      <c r="F57" s="12">
        <v>10760190</v>
      </c>
    </row>
    <row r="58" spans="2:6" ht="15" customHeight="1">
      <c r="B58" s="11" t="s">
        <v>254</v>
      </c>
      <c r="C58" s="10"/>
      <c r="D58" s="10">
        <v>40</v>
      </c>
      <c r="E58" s="14">
        <f>SUM(E51+E53+E55+E57)</f>
        <v>32103458</v>
      </c>
      <c r="F58" s="14">
        <f>SUM(F51+F53+F55+F57)</f>
        <v>14840060</v>
      </c>
    </row>
    <row r="59" spans="2:6" ht="25.5">
      <c r="B59" s="11">
        <v>12</v>
      </c>
      <c r="C59" s="10" t="s">
        <v>255</v>
      </c>
      <c r="D59" s="11">
        <v>41</v>
      </c>
      <c r="E59" s="12">
        <v>0</v>
      </c>
      <c r="F59" s="12">
        <v>0</v>
      </c>
    </row>
    <row r="60" spans="1:6" ht="15" customHeight="1">
      <c r="A60" t="s">
        <v>256</v>
      </c>
      <c r="B60" s="66"/>
      <c r="C60" s="10" t="s">
        <v>257</v>
      </c>
      <c r="D60" s="11">
        <v>42</v>
      </c>
      <c r="E60" s="12">
        <v>0</v>
      </c>
      <c r="F60" s="12">
        <v>0</v>
      </c>
    </row>
    <row r="61" spans="1:6" ht="15" customHeight="1">
      <c r="A61" t="s">
        <v>258</v>
      </c>
      <c r="B61" s="68"/>
      <c r="C61" s="10" t="s">
        <v>259</v>
      </c>
      <c r="D61" s="11">
        <v>43</v>
      </c>
      <c r="E61" s="12">
        <v>0</v>
      </c>
      <c r="F61" s="12">
        <v>0</v>
      </c>
    </row>
    <row r="62" spans="1:6" ht="15" customHeight="1">
      <c r="A62" t="s">
        <v>260</v>
      </c>
      <c r="B62" s="11">
        <v>13</v>
      </c>
      <c r="C62" s="10" t="s">
        <v>261</v>
      </c>
      <c r="D62" s="11">
        <v>44</v>
      </c>
      <c r="E62" s="12">
        <v>4995752</v>
      </c>
      <c r="F62" s="12">
        <v>3131434</v>
      </c>
    </row>
    <row r="63" spans="2:6" ht="15" customHeight="1">
      <c r="B63" s="66"/>
      <c r="C63" s="34" t="s">
        <v>247</v>
      </c>
      <c r="D63" s="11">
        <v>45</v>
      </c>
      <c r="E63" s="12"/>
      <c r="F63" s="12">
        <v>0</v>
      </c>
    </row>
    <row r="64" spans="1:6" ht="15" customHeight="1">
      <c r="A64" t="s">
        <v>262</v>
      </c>
      <c r="B64" s="68"/>
      <c r="C64" s="10" t="s">
        <v>263</v>
      </c>
      <c r="D64" s="10">
        <v>46</v>
      </c>
      <c r="E64" s="12">
        <v>7380051</v>
      </c>
      <c r="F64" s="12">
        <v>6228351</v>
      </c>
    </row>
    <row r="65" spans="2:6" ht="15" customHeight="1">
      <c r="B65" s="11" t="s">
        <v>264</v>
      </c>
      <c r="C65" s="10"/>
      <c r="D65" s="10">
        <v>47</v>
      </c>
      <c r="E65" s="14">
        <f>SUM(E59+E62+E64)</f>
        <v>12375803</v>
      </c>
      <c r="F65" s="14">
        <f>SUM(F59+F62+F64)</f>
        <v>9359785</v>
      </c>
    </row>
    <row r="66" spans="2:6" ht="15" customHeight="1">
      <c r="B66" s="11" t="s">
        <v>265</v>
      </c>
      <c r="C66" s="10"/>
      <c r="D66" s="11"/>
      <c r="E66" s="12"/>
      <c r="F66" s="12"/>
    </row>
    <row r="67" spans="2:6" ht="15" customHeight="1">
      <c r="B67" s="66"/>
      <c r="C67" s="34" t="s">
        <v>266</v>
      </c>
      <c r="D67" s="11">
        <v>48</v>
      </c>
      <c r="E67" s="14">
        <f>SUM(E58-E65)</f>
        <v>19727655</v>
      </c>
      <c r="F67" s="14">
        <f>SUM(F58-F65)</f>
        <v>5480275</v>
      </c>
    </row>
    <row r="68" spans="2:6" ht="15" customHeight="1">
      <c r="B68" s="68"/>
      <c r="C68" s="34" t="s">
        <v>267</v>
      </c>
      <c r="D68" s="11">
        <v>49</v>
      </c>
      <c r="E68" s="12">
        <v>0</v>
      </c>
      <c r="F68" s="12">
        <v>0</v>
      </c>
    </row>
    <row r="69" spans="2:6" ht="15" customHeight="1">
      <c r="B69" s="11" t="s">
        <v>268</v>
      </c>
      <c r="C69" s="10"/>
      <c r="D69" s="11"/>
      <c r="E69" s="12"/>
      <c r="F69" s="12"/>
    </row>
    <row r="70" spans="2:6" ht="15" customHeight="1">
      <c r="B70" s="66"/>
      <c r="C70" s="34" t="s">
        <v>269</v>
      </c>
      <c r="D70" s="11">
        <v>50</v>
      </c>
      <c r="E70" s="14">
        <v>25996259</v>
      </c>
      <c r="F70" s="12">
        <v>0</v>
      </c>
    </row>
    <row r="71" spans="2:6" ht="15" customHeight="1">
      <c r="B71" s="68"/>
      <c r="C71" s="34" t="s">
        <v>270</v>
      </c>
      <c r="D71" s="11">
        <v>51</v>
      </c>
      <c r="E71" s="12">
        <v>0</v>
      </c>
      <c r="F71" s="14">
        <v>94617502</v>
      </c>
    </row>
    <row r="72" spans="1:6" ht="15" customHeight="1">
      <c r="A72" t="s">
        <v>271</v>
      </c>
      <c r="B72" s="11">
        <v>15</v>
      </c>
      <c r="C72" s="10" t="s">
        <v>272</v>
      </c>
      <c r="D72" s="11">
        <v>52</v>
      </c>
      <c r="E72" s="12">
        <v>0</v>
      </c>
      <c r="F72" s="12">
        <v>0</v>
      </c>
    </row>
    <row r="73" spans="1:6" ht="15" customHeight="1">
      <c r="A73" t="s">
        <v>273</v>
      </c>
      <c r="B73" s="11">
        <v>16</v>
      </c>
      <c r="C73" s="10" t="s">
        <v>274</v>
      </c>
      <c r="D73" s="11">
        <v>53</v>
      </c>
      <c r="E73" s="12">
        <v>0</v>
      </c>
      <c r="F73" s="12">
        <v>0</v>
      </c>
    </row>
    <row r="74" spans="2:6" ht="15" customHeight="1">
      <c r="B74" s="11" t="s">
        <v>275</v>
      </c>
      <c r="C74" s="10"/>
      <c r="D74" s="11"/>
      <c r="E74" s="12"/>
      <c r="F74" s="12"/>
    </row>
    <row r="75" spans="2:6" ht="15" customHeight="1">
      <c r="B75" s="66"/>
      <c r="C75" s="34" t="s">
        <v>276</v>
      </c>
      <c r="D75" s="11">
        <v>54</v>
      </c>
      <c r="E75" s="12">
        <v>0</v>
      </c>
      <c r="F75" s="12">
        <v>0</v>
      </c>
    </row>
    <row r="76" spans="2:6" ht="15" customHeight="1">
      <c r="B76" s="68"/>
      <c r="C76" s="34" t="s">
        <v>277</v>
      </c>
      <c r="D76" s="11">
        <v>55</v>
      </c>
      <c r="E76" s="12">
        <v>0</v>
      </c>
      <c r="F76" s="12">
        <v>0</v>
      </c>
    </row>
    <row r="77" spans="2:6" ht="15" customHeight="1">
      <c r="B77" s="69" t="s">
        <v>278</v>
      </c>
      <c r="C77" s="70"/>
      <c r="D77" s="11">
        <v>56</v>
      </c>
      <c r="E77" s="14">
        <f>SUM(E26+E58+E72)</f>
        <v>1000021248</v>
      </c>
      <c r="F77" s="14">
        <f>SUM(F26+F58+F72)</f>
        <v>978223372</v>
      </c>
    </row>
    <row r="78" spans="2:6" ht="15" customHeight="1">
      <c r="B78" s="69" t="s">
        <v>279</v>
      </c>
      <c r="C78" s="70"/>
      <c r="D78" s="11">
        <v>57</v>
      </c>
      <c r="E78" s="14">
        <f>SUM(E47+E65+E73)</f>
        <v>974024989</v>
      </c>
      <c r="F78" s="14">
        <f>SUM(F47+F65+F73)</f>
        <v>1072840874</v>
      </c>
    </row>
    <row r="79" spans="2:6" ht="15" customHeight="1">
      <c r="B79" s="11" t="s">
        <v>280</v>
      </c>
      <c r="C79" s="10"/>
      <c r="D79" s="11"/>
      <c r="E79" s="12"/>
      <c r="F79" s="12"/>
    </row>
    <row r="80" spans="2:6" ht="15" customHeight="1">
      <c r="B80" s="66"/>
      <c r="C80" s="34" t="s">
        <v>281</v>
      </c>
      <c r="D80" s="11">
        <v>58</v>
      </c>
      <c r="E80" s="14">
        <f>SUM(E77-E78)</f>
        <v>25996259</v>
      </c>
      <c r="F80" s="12">
        <v>0</v>
      </c>
    </row>
    <row r="81" spans="2:6" ht="15" customHeight="1">
      <c r="B81" s="68"/>
      <c r="C81" s="34" t="s">
        <v>282</v>
      </c>
      <c r="D81" s="11">
        <v>59</v>
      </c>
      <c r="E81" s="12">
        <v>0</v>
      </c>
      <c r="F81" s="14">
        <v>94617502</v>
      </c>
    </row>
    <row r="82" spans="1:6" ht="15" customHeight="1">
      <c r="A82" t="s">
        <v>283</v>
      </c>
      <c r="B82" s="11" t="s">
        <v>284</v>
      </c>
      <c r="C82" s="10"/>
      <c r="D82" s="10">
        <v>60</v>
      </c>
      <c r="E82" s="12">
        <v>25958281</v>
      </c>
      <c r="F82" s="12">
        <v>0</v>
      </c>
    </row>
    <row r="83" spans="2:6" ht="15" customHeight="1">
      <c r="B83" s="11">
        <v>19</v>
      </c>
      <c r="C83" s="10" t="s">
        <v>285</v>
      </c>
      <c r="D83" s="11">
        <v>61</v>
      </c>
      <c r="E83" s="12">
        <v>0</v>
      </c>
      <c r="F83" s="12">
        <v>0</v>
      </c>
    </row>
    <row r="84" spans="2:6" ht="15" customHeight="1">
      <c r="B84" s="11" t="s">
        <v>286</v>
      </c>
      <c r="C84" s="10"/>
      <c r="D84" s="11"/>
      <c r="E84" s="12"/>
      <c r="F84" s="12"/>
    </row>
    <row r="85" spans="2:6" ht="15" customHeight="1">
      <c r="B85" s="66"/>
      <c r="C85" s="34" t="s">
        <v>287</v>
      </c>
      <c r="D85" s="11">
        <v>62</v>
      </c>
      <c r="E85" s="14">
        <f>SUM(E80-E82)</f>
        <v>37978</v>
      </c>
      <c r="F85" s="11"/>
    </row>
    <row r="86" spans="2:6" ht="15" customHeight="1">
      <c r="B86" s="68"/>
      <c r="C86" s="34" t="s">
        <v>288</v>
      </c>
      <c r="D86" s="11">
        <v>63</v>
      </c>
      <c r="E86" s="12">
        <v>0</v>
      </c>
      <c r="F86" s="14">
        <v>94617502</v>
      </c>
    </row>
    <row r="87" spans="2:6" ht="15" customHeight="1">
      <c r="B87" s="11">
        <v>21</v>
      </c>
      <c r="C87" s="10" t="s">
        <v>289</v>
      </c>
      <c r="D87" s="11"/>
      <c r="E87" s="12"/>
      <c r="F87" s="12"/>
    </row>
    <row r="88" spans="2:6" ht="15" customHeight="1">
      <c r="B88" s="66"/>
      <c r="C88" s="34" t="s">
        <v>290</v>
      </c>
      <c r="D88" s="11">
        <v>64</v>
      </c>
      <c r="E88" s="12"/>
      <c r="F88" s="12"/>
    </row>
    <row r="89" spans="2:6" ht="15" customHeight="1">
      <c r="B89" s="68"/>
      <c r="C89" s="10" t="s">
        <v>291</v>
      </c>
      <c r="D89" s="10">
        <v>65</v>
      </c>
      <c r="E89" s="12"/>
      <c r="F89" s="12"/>
    </row>
    <row r="90" spans="2:6" ht="12.75">
      <c r="B90" s="35"/>
      <c r="C90" s="25"/>
      <c r="D90" s="25"/>
      <c r="E90" s="36"/>
      <c r="F90" s="36"/>
    </row>
    <row r="91" spans="2:6" ht="12.75">
      <c r="B91" s="35"/>
      <c r="C91" s="25"/>
      <c r="D91" s="25"/>
      <c r="E91" s="36"/>
      <c r="F91" s="36"/>
    </row>
    <row r="92" spans="2:6" ht="12.75">
      <c r="B92" s="35"/>
      <c r="C92" s="25"/>
      <c r="D92" s="25"/>
      <c r="E92" s="36"/>
      <c r="F92" s="36"/>
    </row>
    <row r="93" spans="2:6" ht="12.75">
      <c r="B93" s="56" t="str">
        <f>+'[1]Bilant'!B119</f>
        <v>DIRECTOR  GENERAL</v>
      </c>
      <c r="C93" s="56"/>
      <c r="D93" s="56" t="str">
        <f>+'[1]Bilant'!D119</f>
        <v>        DIRECTOR  ECONOMIC</v>
      </c>
      <c r="E93" s="56"/>
      <c r="F93" s="56"/>
    </row>
    <row r="94" spans="2:6" ht="12.75">
      <c r="B94" s="24"/>
      <c r="C94" s="24"/>
      <c r="D94" s="25"/>
      <c r="E94" s="26"/>
      <c r="F94" s="26"/>
    </row>
  </sheetData>
  <mergeCells count="26">
    <mergeCell ref="B85:B86"/>
    <mergeCell ref="B88:B89"/>
    <mergeCell ref="B93:C93"/>
    <mergeCell ref="D93:F93"/>
    <mergeCell ref="B75:B76"/>
    <mergeCell ref="B77:C77"/>
    <mergeCell ref="B78:C78"/>
    <mergeCell ref="B80:B81"/>
    <mergeCell ref="B60:B61"/>
    <mergeCell ref="B63:B64"/>
    <mergeCell ref="B67:B68"/>
    <mergeCell ref="B70:B71"/>
    <mergeCell ref="B35:B39"/>
    <mergeCell ref="B41:B46"/>
    <mergeCell ref="B47:C47"/>
    <mergeCell ref="B49:B50"/>
    <mergeCell ref="B18:B21"/>
    <mergeCell ref="B26:C26"/>
    <mergeCell ref="B28:B30"/>
    <mergeCell ref="B32:B33"/>
    <mergeCell ref="D1:F1"/>
    <mergeCell ref="D2:F2"/>
    <mergeCell ref="D3:F3"/>
    <mergeCell ref="B14:C15"/>
    <mergeCell ref="D14:D15"/>
    <mergeCell ref="E14:F14"/>
  </mergeCells>
  <printOptions/>
  <pageMargins left="0.69" right="0.15748031496062992" top="0.92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2004-02-19T07:26:50Z</cp:lastPrinted>
  <dcterms:created xsi:type="dcterms:W3CDTF">2004-02-19T07:23:43Z</dcterms:created>
  <dcterms:modified xsi:type="dcterms:W3CDTF">2004-02-20T12:38:37Z</dcterms:modified>
  <cp:category/>
  <cp:version/>
  <cp:contentType/>
  <cp:contentStatus/>
</cp:coreProperties>
</file>